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5 Profit and Loss Statements\"/>
    </mc:Choice>
  </mc:AlternateContent>
  <bookViews>
    <workbookView xWindow="0" yWindow="0" windowWidth="12810" windowHeight="822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Sheet1!$4:$4,Sheet1!$6:$6,Sheet1!$9:$9,Sheet1!$12:$12,Sheet1!$13:$13,Sheet1!$19:$19,Sheet1!$20:$20,Sheet1!$22:$22,Sheet1!$23:$23,Sheet1!$24:$24,Sheet1!$25:$25,Sheet1!$26:$26,Sheet1!$27:$27,Sheet1!$28:$28,Sheet1!$29:$29,Sheet1!$30:$30</definedName>
    <definedName name="QB_DATA_1" localSheetId="0" hidden="1">Sheet1!$31:$31,Sheet1!$33:$33,Sheet1!$34:$34,Sheet1!$37:$37,Sheet1!$38:$38,Sheet1!$40:$40,Sheet1!$42:$42,Sheet1!$43:$43,Sheet1!$45:$45,Sheet1!$47:$47,Sheet1!$48:$48,Sheet1!$52:$52,Sheet1!$56:$56,Sheet1!$57:$57,Sheet1!$60:$60,Sheet1!$63:$63</definedName>
    <definedName name="QB_DATA_2" localSheetId="0" hidden="1">Sheet1!$66:$66,Sheet1!$69:$69,Sheet1!$70:$70,Sheet1!$71:$71,Sheet1!$72:$72,Sheet1!$75:$75,Sheet1!$76:$76,Sheet1!$77:$77,Sheet1!$78:$78,Sheet1!$79:$79,Sheet1!$82:$82,Sheet1!$85:$85,Sheet1!$87:$87,Sheet1!$89:$89,Sheet1!$90:$90,Sheet1!$91:$91</definedName>
    <definedName name="QB_DATA_3" localSheetId="0" hidden="1">Sheet1!$92:$92,Sheet1!$93:$93,Sheet1!$95:$95</definedName>
    <definedName name="QB_FORMULA_0" localSheetId="0" hidden="1">Sheet1!$H$7,Sheet1!$H$10,Sheet1!$H$14,Sheet1!$H$15,Sheet1!$H$16,Sheet1!$H$21,Sheet1!$H$35,Sheet1!$H$39,Sheet1!$H$44,Sheet1!$H$49,Sheet1!$H$53,Sheet1!$H$54,Sheet1!$H$58,Sheet1!$H$61,Sheet1!$H$64,Sheet1!$H$67</definedName>
    <definedName name="QB_FORMULA_1" localSheetId="0" hidden="1">Sheet1!$H$73,Sheet1!$H$80,Sheet1!$H$83,Sheet1!$H$86,Sheet1!$H$94,Sheet1!$H$96,Sheet1!$H$97,Sheet1!$H$98</definedName>
    <definedName name="QB_ROW_104040" localSheetId="0" hidden="1">Sheet1!$E$65</definedName>
    <definedName name="QB_ROW_104340" localSheetId="0" hidden="1">Sheet1!$E$67</definedName>
    <definedName name="QB_ROW_106250" localSheetId="0" hidden="1">Sheet1!$F$66</definedName>
    <definedName name="QB_ROW_107250" localSheetId="0" hidden="1">Sheet1!$F$89</definedName>
    <definedName name="QB_ROW_108250" localSheetId="0" hidden="1">Sheet1!$F$43</definedName>
    <definedName name="QB_ROW_109040" localSheetId="0" hidden="1">Sheet1!$E$68</definedName>
    <definedName name="QB_ROW_109340" localSheetId="0" hidden="1">Sheet1!$E$73</definedName>
    <definedName name="QB_ROW_112040" localSheetId="0" hidden="1">Sheet1!$E$74</definedName>
    <definedName name="QB_ROW_112340" localSheetId="0" hidden="1">Sheet1!$E$80</definedName>
    <definedName name="QB_ROW_113250" localSheetId="0" hidden="1">Sheet1!$F$75</definedName>
    <definedName name="QB_ROW_115040" localSheetId="0" hidden="1">Sheet1!$E$81</definedName>
    <definedName name="QB_ROW_115340" localSheetId="0" hidden="1">Sheet1!$E$83</definedName>
    <definedName name="QB_ROW_1240" localSheetId="0" hidden="1">Sheet1!$E$87</definedName>
    <definedName name="QB_ROW_131340" localSheetId="0" hidden="1">Sheet1!$E$29</definedName>
    <definedName name="QB_ROW_132240" localSheetId="0" hidden="1">Sheet1!$E$23</definedName>
    <definedName name="QB_ROW_137240" localSheetId="0" hidden="1">Sheet1!$E$24</definedName>
    <definedName name="QB_ROW_138050" localSheetId="0" hidden="1">Sheet1!$F$51</definedName>
    <definedName name="QB_ROW_138350" localSheetId="0" hidden="1">Sheet1!$F$53</definedName>
    <definedName name="QB_ROW_142040" localSheetId="0" hidden="1">Sheet1!$E$18</definedName>
    <definedName name="QB_ROW_142340" localSheetId="0" hidden="1">Sheet1!$E$21</definedName>
    <definedName name="QB_ROW_144250" localSheetId="0" hidden="1">Sheet1!$F$19</definedName>
    <definedName name="QB_ROW_145350" localSheetId="0" hidden="1">Sheet1!$F$20</definedName>
    <definedName name="QB_ROW_146240" localSheetId="0" hidden="1">Sheet1!$E$30</definedName>
    <definedName name="QB_ROW_173040" localSheetId="0" hidden="1">Sheet1!$E$36</definedName>
    <definedName name="QB_ROW_173340" localSheetId="0" hidden="1">Sheet1!$E$39</definedName>
    <definedName name="QB_ROW_18301" localSheetId="0" hidden="1">Sheet1!$A$98</definedName>
    <definedName name="QB_ROW_19011" localSheetId="0" hidden="1">Sheet1!$B$2</definedName>
    <definedName name="QB_ROW_19311" localSheetId="0" hidden="1">Sheet1!$B$97</definedName>
    <definedName name="QB_ROW_196250" localSheetId="0" hidden="1">Sheet1!$F$6</definedName>
    <definedName name="QB_ROW_20031" localSheetId="0" hidden="1">Sheet1!$D$3</definedName>
    <definedName name="QB_ROW_20331" localSheetId="0" hidden="1">Sheet1!$D$15</definedName>
    <definedName name="QB_ROW_21031" localSheetId="0" hidden="1">Sheet1!$D$17</definedName>
    <definedName name="QB_ROW_21331" localSheetId="0" hidden="1">Sheet1!$D$96</definedName>
    <definedName name="QB_ROW_217040" localSheetId="0" hidden="1">Sheet1!$E$55</definedName>
    <definedName name="QB_ROW_217340" localSheetId="0" hidden="1">Sheet1!$E$58</definedName>
    <definedName name="QB_ROW_218240" localSheetId="0" hidden="1">Sheet1!$E$28</definedName>
    <definedName name="QB_ROW_226250" localSheetId="0" hidden="1">Sheet1!$F$70</definedName>
    <definedName name="QB_ROW_227260" localSheetId="0" hidden="1">Sheet1!$G$52</definedName>
    <definedName name="QB_ROW_237040" localSheetId="0" hidden="1">Sheet1!$E$41</definedName>
    <definedName name="QB_ROW_237340" localSheetId="0" hidden="1">Sheet1!$E$44</definedName>
    <definedName name="QB_ROW_239040" localSheetId="0" hidden="1">Sheet1!$E$84</definedName>
    <definedName name="QB_ROW_239340" localSheetId="0" hidden="1">Sheet1!$E$86</definedName>
    <definedName name="QB_ROW_240040" localSheetId="0" hidden="1">Sheet1!$E$88</definedName>
    <definedName name="QB_ROW_240340" localSheetId="0" hidden="1">Sheet1!$E$94</definedName>
    <definedName name="QB_ROW_247250" localSheetId="0" hidden="1">Sheet1!$F$69</definedName>
    <definedName name="QB_ROW_252040" localSheetId="0" hidden="1">Sheet1!$E$32</definedName>
    <definedName name="QB_ROW_252250" localSheetId="0" hidden="1">Sheet1!$F$34</definedName>
    <definedName name="QB_ROW_252340" localSheetId="0" hidden="1">Sheet1!$E$35</definedName>
    <definedName name="QB_ROW_254250" localSheetId="0" hidden="1">Sheet1!$F$71</definedName>
    <definedName name="QB_ROW_255250" localSheetId="0" hidden="1">Sheet1!$F$72</definedName>
    <definedName name="QB_ROW_277250" localSheetId="0" hidden="1">Sheet1!$F$76</definedName>
    <definedName name="QB_ROW_284250" localSheetId="0" hidden="1">Sheet1!$F$13</definedName>
    <definedName name="QB_ROW_289250" localSheetId="0" hidden="1">Sheet1!$F$93</definedName>
    <definedName name="QB_ROW_291250" localSheetId="0" hidden="1">Sheet1!$F$12</definedName>
    <definedName name="QB_ROW_323240" localSheetId="0" hidden="1">Sheet1!$E$26</definedName>
    <definedName name="QB_ROW_332250" localSheetId="0" hidden="1">Sheet1!$F$42</definedName>
    <definedName name="QB_ROW_341250" localSheetId="0" hidden="1">Sheet1!$F$57</definedName>
    <definedName name="QB_ROW_342040" localSheetId="0" hidden="1">Sheet1!$E$59</definedName>
    <definedName name="QB_ROW_342340" localSheetId="0" hidden="1">Sheet1!$E$61</definedName>
    <definedName name="QB_ROW_343040" localSheetId="0" hidden="1">Sheet1!$E$62</definedName>
    <definedName name="QB_ROW_343340" localSheetId="0" hidden="1">Sheet1!$E$64</definedName>
    <definedName name="QB_ROW_348250" localSheetId="0" hidden="1">Sheet1!$F$63</definedName>
    <definedName name="QB_ROW_354250" localSheetId="0" hidden="1">Sheet1!$F$33</definedName>
    <definedName name="QB_ROW_365250" localSheetId="0" hidden="1">Sheet1!$F$56</definedName>
    <definedName name="QB_ROW_371240" localSheetId="0" hidden="1">Sheet1!$E$95</definedName>
    <definedName name="QB_ROW_372040" localSheetId="0" hidden="1">Sheet1!$E$11</definedName>
    <definedName name="QB_ROW_372340" localSheetId="0" hidden="1">Sheet1!$E$14</definedName>
    <definedName name="QB_ROW_388250" localSheetId="0" hidden="1">Sheet1!$F$60</definedName>
    <definedName name="QB_ROW_391250" localSheetId="0" hidden="1">Sheet1!$F$92</definedName>
    <definedName name="QB_ROW_41040" localSheetId="0" hidden="1">Sheet1!$E$8</definedName>
    <definedName name="QB_ROW_411240" localSheetId="0" hidden="1">Sheet1!$E$25</definedName>
    <definedName name="QB_ROW_41340" localSheetId="0" hidden="1">Sheet1!$E$10</definedName>
    <definedName name="QB_ROW_42250" localSheetId="0" hidden="1">Sheet1!$F$9</definedName>
    <definedName name="QB_ROW_432250" localSheetId="0" hidden="1">Sheet1!$F$77</definedName>
    <definedName name="QB_ROW_444240" localSheetId="0" hidden="1">Sheet1!$E$40</definedName>
    <definedName name="QB_ROW_461250" localSheetId="0" hidden="1">Sheet1!$F$78</definedName>
    <definedName name="QB_ROW_462250" localSheetId="0" hidden="1">Sheet1!$F$79</definedName>
    <definedName name="QB_ROW_47240" localSheetId="0" hidden="1">Sheet1!$E$45</definedName>
    <definedName name="QB_ROW_50250" localSheetId="0" hidden="1">Sheet1!$F$85</definedName>
    <definedName name="QB_ROW_51250" localSheetId="0" hidden="1">Sheet1!$F$90</definedName>
    <definedName name="QB_ROW_52250" localSheetId="0" hidden="1">Sheet1!$F$91</definedName>
    <definedName name="QB_ROW_61240" localSheetId="0" hidden="1">Sheet1!$E$4</definedName>
    <definedName name="QB_ROW_67250" localSheetId="0" hidden="1">Sheet1!$F$82</definedName>
    <definedName name="QB_ROW_69240" localSheetId="0" hidden="1">Sheet1!$E$31</definedName>
    <definedName name="QB_ROW_71250" localSheetId="0" hidden="1">Sheet1!$F$37</definedName>
    <definedName name="QB_ROW_74350" localSheetId="0" hidden="1">Sheet1!$F$38</definedName>
    <definedName name="QB_ROW_78240" localSheetId="0" hidden="1">Sheet1!$E$27</definedName>
    <definedName name="QB_ROW_86321" localSheetId="0" hidden="1">Sheet1!$C$16</definedName>
    <definedName name="QB_ROW_91240" localSheetId="0" hidden="1">Sheet1!$E$22</definedName>
    <definedName name="QB_ROW_92040" localSheetId="0" hidden="1">Sheet1!$E$5</definedName>
    <definedName name="QB_ROW_92340" localSheetId="0" hidden="1">Sheet1!$E$7</definedName>
    <definedName name="QB_ROW_94040" localSheetId="0" hidden="1">Sheet1!$E$46</definedName>
    <definedName name="QB_ROW_94340" localSheetId="0" hidden="1">Sheet1!$E$49</definedName>
    <definedName name="QB_ROW_95250" localSheetId="0" hidden="1">Sheet1!$F$47</definedName>
    <definedName name="QB_ROW_96250" localSheetId="0" hidden="1">Sheet1!$F$48</definedName>
    <definedName name="QB_ROW_97040" localSheetId="0" hidden="1">Sheet1!$E$50</definedName>
    <definedName name="QB_ROW_97340" localSheetId="0" hidden="1">Sheet1!$E$54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20150430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20150401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  <c r="H97" i="1"/>
  <c r="H96" i="1"/>
  <c r="H94" i="1"/>
  <c r="H86" i="1"/>
  <c r="H83" i="1"/>
  <c r="H80" i="1"/>
  <c r="H73" i="1"/>
  <c r="H67" i="1"/>
  <c r="H64" i="1"/>
  <c r="H61" i="1"/>
  <c r="H58" i="1"/>
  <c r="H54" i="1"/>
  <c r="H53" i="1"/>
  <c r="H49" i="1"/>
  <c r="H44" i="1"/>
  <c r="H39" i="1"/>
  <c r="H35" i="1"/>
  <c r="H21" i="1"/>
  <c r="H16" i="1"/>
  <c r="H15" i="1"/>
  <c r="H14" i="1"/>
  <c r="H10" i="1"/>
  <c r="H7" i="1"/>
</calcChain>
</file>

<file path=xl/sharedStrings.xml><?xml version="1.0" encoding="utf-8"?>
<sst xmlns="http://schemas.openxmlformats.org/spreadsheetml/2006/main" count="98" uniqueCount="98">
  <si>
    <t>Apr 15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</si>
  <si>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</si>
  <si>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</si>
  <si>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</si>
  <si>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</si>
  <si>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</si>
  <si>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</si>
  <si>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</si>
  <si>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</si>
  <si>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</si>
  <si>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</si>
  <si>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</si>
  <si>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</si>
  <si>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</si>
  <si>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</si>
  <si>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</si>
  <si>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</si>
  <si>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</si>
  <si>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</si>
  <si>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</si>
  <si>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</si>
  <si>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</si>
  <si>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</si>
  <si>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</si>
  <si>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</si>
  <si>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</si>
  <si>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</si>
  <si>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</si>
  <si>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</si>
  <si>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</si>
  <si>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</si>
  <si>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</si>
  <si>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</si>
  <si>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</si>
  <si>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</si>
  <si>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</si>
  <si>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</si>
  <si>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</si>
  <si>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</si>
  <si>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</si>
  <si>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</si>
  <si>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</si>
  <si>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</si>
  <si>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</si>
  <si>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</si>
  <si>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</si>
  <si>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</si>
  <si>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</si>
  <si>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</si>
  <si>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</si>
  <si>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</si>
  <si>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6080.23 · Media and PR</t>
  </si>
  <si>
    <t>Total 6080.20 · OUTREACH</t>
  </si>
  <si>
    <t>Total 6080.0 · EDUCATION AND OUTREACH</t>
  </si>
  <si>
    <t>6081.0 · REGULATORY COMPLIANCE</t>
  </si>
  <si>
    <t>6081.2 · Well Sampling and Services</t>
  </si>
  <si>
    <t>6081.6 · Equipment and Supplies</t>
  </si>
  <si>
    <t>Total 6081.0 · REGULATORY COMPLIANCE</t>
  </si>
  <si>
    <t>6084.92 · GENERAL MANAGEMENT</t>
  </si>
  <si>
    <t>6086.0 · GMA Joint Planning</t>
  </si>
  <si>
    <t>Total 6084.92 · GENERAL MANAGEMENT</t>
  </si>
  <si>
    <t>6089.0 · AQUIFER SCIENCE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</si>
  <si>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</si>
  <si>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</si>
  <si>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</si>
  <si>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</si>
  <si>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</si>
  <si>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</si>
  <si>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</si>
  <si>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</si>
  <si>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</si>
  <si>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</si>
  <si>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Total 6150.0 · INSURANCE - GROUP</t>
  </si>
  <si>
    <t>6160.0 · LEGAL SERVICES</t>
  </si>
  <si>
    <t>6161.0 · General Matters / Personnel</t>
  </si>
  <si>
    <t>6166.0 · City of Kyle</t>
  </si>
  <si>
    <t>6168.4 · SH 45 SW</t>
  </si>
  <si>
    <t>6168.6 · AG Opinions</t>
  </si>
  <si>
    <t>6168.7 · Annexation</t>
  </si>
  <si>
    <t>Total 6160.0 · LEGAL SERVICES</t>
  </si>
  <si>
    <t>6170.0 · PROFESSIONAL SERVICES</t>
  </si>
  <si>
    <t>6177.0 · The Standard  Ret Plan Admin</t>
  </si>
  <si>
    <t>Total 6170.0 · PROFESSIONAL SERVICES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</si>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</sst>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99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62.14062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53.05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11.2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11.2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3">
        <v>25301.21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>
        <f>ROUND(SUM(H8:H9),5)</f>
        <v>25301.21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x14ac:dyDescent="0.25">
      <c r="A12" s="1"/>
      <c r="B12" s="1"/>
      <c r="C12" s="1"/>
      <c r="D12" s="1"/>
      <c r="E12" s="1"/>
      <c r="F12" s="1" t="s">
        <v>11</v>
      </c>
      <c r="G12" s="1"/>
      <c r="H12" s="2">
        <v>625</v>
      </c>
    </row>
    <row r="13" spans="1:8" ht="15.75" thickBot="1" x14ac:dyDescent="0.3">
      <c r="A13" s="1"/>
      <c r="B13" s="1"/>
      <c r="C13" s="1"/>
      <c r="D13" s="1"/>
      <c r="E13" s="1"/>
      <c r="F13" s="1" t="s">
        <v>12</v>
      </c>
      <c r="G13" s="1"/>
      <c r="H13" s="4">
        <v>50</v>
      </c>
    </row>
    <row r="14" spans="1:8" ht="15.75" thickBot="1" x14ac:dyDescent="0.3">
      <c r="A14" s="1"/>
      <c r="B14" s="1"/>
      <c r="C14" s="1"/>
      <c r="D14" s="1"/>
      <c r="E14" s="1" t="s">
        <v>13</v>
      </c>
      <c r="F14" s="1"/>
      <c r="G14" s="1"/>
      <c r="H14" s="5">
        <f>ROUND(SUM(H11:H13),5)</f>
        <v>675</v>
      </c>
    </row>
    <row r="15" spans="1:8" ht="15.75" thickBot="1" x14ac:dyDescent="0.3">
      <c r="A15" s="1"/>
      <c r="B15" s="1"/>
      <c r="C15" s="1"/>
      <c r="D15" s="1" t="s">
        <v>14</v>
      </c>
      <c r="E15" s="1"/>
      <c r="F15" s="1"/>
      <c r="G15" s="1"/>
      <c r="H15" s="6">
        <f>ROUND(SUM(H3:H4)+H7+H10+H14,5)</f>
        <v>26040.46</v>
      </c>
    </row>
    <row r="16" spans="1:8" x14ac:dyDescent="0.25">
      <c r="A16" s="1"/>
      <c r="B16" s="1"/>
      <c r="C16" s="1" t="s">
        <v>15</v>
      </c>
      <c r="D16" s="1"/>
      <c r="E16" s="1"/>
      <c r="F16" s="1"/>
      <c r="G16" s="1"/>
      <c r="H16" s="2">
        <f>H15</f>
        <v>26040.46</v>
      </c>
    </row>
    <row r="17" spans="1:8" x14ac:dyDescent="0.25">
      <c r="A17" s="1"/>
      <c r="B17" s="1"/>
      <c r="C17" s="1"/>
      <c r="D17" s="1" t="s">
        <v>16</v>
      </c>
      <c r="E17" s="1"/>
      <c r="F17" s="1"/>
      <c r="G17" s="1"/>
      <c r="H17" s="2"/>
    </row>
    <row r="18" spans="1:8" x14ac:dyDescent="0.25">
      <c r="A18" s="1"/>
      <c r="B18" s="1"/>
      <c r="C18" s="1"/>
      <c r="D18" s="1"/>
      <c r="E18" s="1" t="s">
        <v>17</v>
      </c>
      <c r="F18" s="1"/>
      <c r="G18" s="1"/>
      <c r="H18" s="2"/>
    </row>
    <row r="19" spans="1:8" x14ac:dyDescent="0.25">
      <c r="A19" s="1"/>
      <c r="B19" s="1"/>
      <c r="C19" s="1"/>
      <c r="D19" s="1"/>
      <c r="E19" s="1"/>
      <c r="F19" s="1" t="s">
        <v>18</v>
      </c>
      <c r="G19" s="1"/>
      <c r="H19" s="2">
        <v>21.56</v>
      </c>
    </row>
    <row r="20" spans="1:8" ht="15.75" thickBot="1" x14ac:dyDescent="0.3">
      <c r="A20" s="1"/>
      <c r="B20" s="1"/>
      <c r="C20" s="1"/>
      <c r="D20" s="1"/>
      <c r="E20" s="1"/>
      <c r="F20" s="1" t="s">
        <v>19</v>
      </c>
      <c r="G20" s="1"/>
      <c r="H20" s="3">
        <v>570.41999999999996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f>ROUND(SUM(H18:H20),5)</f>
        <v>591.98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38.22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9.8000000000000007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782.91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264.57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106.1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32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1000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180.55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530.11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121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/>
    </row>
    <row r="33" spans="1:8" x14ac:dyDescent="0.25">
      <c r="A33" s="1"/>
      <c r="B33" s="1"/>
      <c r="C33" s="1"/>
      <c r="D33" s="1"/>
      <c r="E33" s="1"/>
      <c r="F33" s="1" t="s">
        <v>32</v>
      </c>
      <c r="G33" s="1"/>
      <c r="H33" s="2">
        <v>127.4</v>
      </c>
    </row>
    <row r="34" spans="1:8" ht="15.75" thickBot="1" x14ac:dyDescent="0.3">
      <c r="A34" s="1"/>
      <c r="B34" s="1"/>
      <c r="C34" s="1"/>
      <c r="D34" s="1"/>
      <c r="E34" s="1"/>
      <c r="F34" s="1" t="s">
        <v>33</v>
      </c>
      <c r="G34" s="1"/>
      <c r="H34" s="3">
        <v>324.7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f>ROUND(SUM(H32:H34),5)</f>
        <v>452.1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x14ac:dyDescent="0.25">
      <c r="A37" s="1"/>
      <c r="B37" s="1"/>
      <c r="C37" s="1"/>
      <c r="D37" s="1"/>
      <c r="E37" s="1"/>
      <c r="F37" s="1" t="s">
        <v>36</v>
      </c>
      <c r="G37" s="1"/>
      <c r="H37" s="2">
        <v>195.51</v>
      </c>
    </row>
    <row r="38" spans="1:8" ht="15.75" thickBot="1" x14ac:dyDescent="0.3">
      <c r="A38" s="1"/>
      <c r="B38" s="1"/>
      <c r="C38" s="1"/>
      <c r="D38" s="1"/>
      <c r="E38" s="1"/>
      <c r="F38" s="1" t="s">
        <v>37</v>
      </c>
      <c r="G38" s="1"/>
      <c r="H38" s="3">
        <v>651.86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f>ROUND(SUM(H36:H38),5)</f>
        <v>847.37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>
        <v>299.86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/>
    </row>
    <row r="42" spans="1:8" x14ac:dyDescent="0.25">
      <c r="A42" s="1"/>
      <c r="B42" s="1"/>
      <c r="C42" s="1"/>
      <c r="D42" s="1"/>
      <c r="E42" s="1"/>
      <c r="F42" s="1" t="s">
        <v>41</v>
      </c>
      <c r="G42" s="1"/>
      <c r="H42" s="2">
        <v>744.42</v>
      </c>
    </row>
    <row r="43" spans="1:8" ht="15.75" thickBot="1" x14ac:dyDescent="0.3">
      <c r="A43" s="1"/>
      <c r="B43" s="1"/>
      <c r="C43" s="1"/>
      <c r="D43" s="1"/>
      <c r="E43" s="1"/>
      <c r="F43" s="1" t="s">
        <v>42</v>
      </c>
      <c r="G43" s="1"/>
      <c r="H43" s="3">
        <v>94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>
        <f>ROUND(SUM(H41:H43),5)</f>
        <v>838.42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>
        <v>6600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/>
    </row>
    <row r="47" spans="1:8" x14ac:dyDescent="0.25">
      <c r="A47" s="1"/>
      <c r="B47" s="1"/>
      <c r="C47" s="1"/>
      <c r="D47" s="1"/>
      <c r="E47" s="1"/>
      <c r="F47" s="1" t="s">
        <v>46</v>
      </c>
      <c r="G47" s="1"/>
      <c r="H47" s="2">
        <v>1170</v>
      </c>
    </row>
    <row r="48" spans="1:8" ht="15.75" thickBot="1" x14ac:dyDescent="0.3">
      <c r="A48" s="1"/>
      <c r="B48" s="1"/>
      <c r="C48" s="1"/>
      <c r="D48" s="1"/>
      <c r="E48" s="1"/>
      <c r="F48" s="1" t="s">
        <v>47</v>
      </c>
      <c r="G48" s="1"/>
      <c r="H48" s="3">
        <v>81.05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f>ROUND(SUM(H46:H48),5)</f>
        <v>1251.05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/>
    </row>
    <row r="51" spans="1:8" x14ac:dyDescent="0.25">
      <c r="A51" s="1"/>
      <c r="B51" s="1"/>
      <c r="C51" s="1"/>
      <c r="D51" s="1"/>
      <c r="E51" s="1"/>
      <c r="F51" s="1" t="s">
        <v>50</v>
      </c>
      <c r="G51" s="1"/>
      <c r="H51" s="2"/>
    </row>
    <row r="52" spans="1:8" ht="15.75" thickBot="1" x14ac:dyDescent="0.3">
      <c r="A52" s="1"/>
      <c r="B52" s="1"/>
      <c r="C52" s="1"/>
      <c r="D52" s="1"/>
      <c r="E52" s="1"/>
      <c r="F52" s="1"/>
      <c r="G52" s="1" t="s">
        <v>51</v>
      </c>
      <c r="H52" s="4">
        <v>63</v>
      </c>
    </row>
    <row r="53" spans="1:8" ht="15.75" thickBot="1" x14ac:dyDescent="0.3">
      <c r="A53" s="1"/>
      <c r="B53" s="1"/>
      <c r="C53" s="1"/>
      <c r="D53" s="1"/>
      <c r="E53" s="1"/>
      <c r="F53" s="1" t="s">
        <v>52</v>
      </c>
      <c r="G53" s="1"/>
      <c r="H53" s="6">
        <f>ROUND(SUM(H51:H52),5)</f>
        <v>63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>
        <f>ROUND(H50+H53,5)</f>
        <v>63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/>
    </row>
    <row r="56" spans="1:8" x14ac:dyDescent="0.25">
      <c r="A56" s="1"/>
      <c r="B56" s="1"/>
      <c r="C56" s="1"/>
      <c r="D56" s="1"/>
      <c r="E56" s="1"/>
      <c r="F56" s="1" t="s">
        <v>55</v>
      </c>
      <c r="G56" s="1"/>
      <c r="H56" s="2">
        <v>21.64</v>
      </c>
    </row>
    <row r="57" spans="1:8" ht="15.75" thickBot="1" x14ac:dyDescent="0.3">
      <c r="A57" s="1"/>
      <c r="B57" s="1"/>
      <c r="C57" s="1"/>
      <c r="D57" s="1"/>
      <c r="E57" s="1"/>
      <c r="F57" s="1" t="s">
        <v>56</v>
      </c>
      <c r="G57" s="1"/>
      <c r="H57" s="3">
        <v>299.37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>
        <f>ROUND(SUM(H55:H57),5)</f>
        <v>321.01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/>
    </row>
    <row r="60" spans="1:8" ht="15.75" thickBot="1" x14ac:dyDescent="0.3">
      <c r="A60" s="1"/>
      <c r="B60" s="1"/>
      <c r="C60" s="1"/>
      <c r="D60" s="1"/>
      <c r="E60" s="1"/>
      <c r="F60" s="1" t="s">
        <v>59</v>
      </c>
      <c r="G60" s="1"/>
      <c r="H60" s="3">
        <v>481.57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>
        <f>ROUND(SUM(H59:H60),5)</f>
        <v>481.57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/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458.17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ROUND(SUM(H62:H63),5)</f>
        <v>458.17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ht="15.75" thickBot="1" x14ac:dyDescent="0.3">
      <c r="A66" s="1"/>
      <c r="B66" s="1"/>
      <c r="C66" s="1"/>
      <c r="D66" s="1"/>
      <c r="E66" s="1"/>
      <c r="F66" s="1" t="s">
        <v>65</v>
      </c>
      <c r="G66" s="1"/>
      <c r="H66" s="3">
        <v>398.74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>
        <f>ROUND(SUM(H65:H66),5)</f>
        <v>398.74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/>
    </row>
    <row r="69" spans="1:8" x14ac:dyDescent="0.25">
      <c r="A69" s="1"/>
      <c r="B69" s="1"/>
      <c r="C69" s="1"/>
      <c r="D69" s="1"/>
      <c r="E69" s="1"/>
      <c r="F69" s="1" t="s">
        <v>68</v>
      </c>
      <c r="G69" s="1"/>
      <c r="H69" s="2">
        <v>6024.94</v>
      </c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>
        <v>792.47</v>
      </c>
    </row>
    <row r="71" spans="1:8" x14ac:dyDescent="0.25">
      <c r="A71" s="1"/>
      <c r="B71" s="1"/>
      <c r="C71" s="1"/>
      <c r="D71" s="1"/>
      <c r="E71" s="1"/>
      <c r="F71" s="1" t="s">
        <v>70</v>
      </c>
      <c r="G71" s="1"/>
      <c r="H71" s="2">
        <v>1083.82</v>
      </c>
    </row>
    <row r="72" spans="1:8" ht="15.75" thickBot="1" x14ac:dyDescent="0.3">
      <c r="A72" s="1"/>
      <c r="B72" s="1"/>
      <c r="C72" s="1"/>
      <c r="D72" s="1"/>
      <c r="E72" s="1"/>
      <c r="F72" s="1" t="s">
        <v>71</v>
      </c>
      <c r="G72" s="1"/>
      <c r="H72" s="3">
        <v>858.48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>
        <f>ROUND(SUM(H68:H72),5)</f>
        <v>8759.7099999999991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/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2053.1999999999998</v>
      </c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462</v>
      </c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2219.5500000000002</v>
      </c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607.85</v>
      </c>
    </row>
    <row r="79" spans="1:8" ht="15.75" thickBot="1" x14ac:dyDescent="0.3">
      <c r="A79" s="1"/>
      <c r="B79" s="1"/>
      <c r="C79" s="1"/>
      <c r="D79" s="1"/>
      <c r="E79" s="1"/>
      <c r="F79" s="1" t="s">
        <v>78</v>
      </c>
      <c r="G79" s="1"/>
      <c r="H79" s="3">
        <v>2161.8000000000002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>
        <f>ROUND(SUM(H74:H79),5)</f>
        <v>7504.4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/>
    </row>
    <row r="82" spans="1:8" ht="15.75" thickBot="1" x14ac:dyDescent="0.3">
      <c r="A82" s="1"/>
      <c r="B82" s="1"/>
      <c r="C82" s="1"/>
      <c r="D82" s="1"/>
      <c r="E82" s="1"/>
      <c r="F82" s="1" t="s">
        <v>81</v>
      </c>
      <c r="G82" s="1"/>
      <c r="H82" s="3">
        <v>3896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>
        <f>ROUND(SUM(H81:H82),5)</f>
        <v>3896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/>
    </row>
    <row r="85" spans="1:8" ht="15.75" thickBot="1" x14ac:dyDescent="0.3">
      <c r="A85" s="1"/>
      <c r="B85" s="1"/>
      <c r="C85" s="1"/>
      <c r="D85" s="1"/>
      <c r="E85" s="1"/>
      <c r="F85" s="1" t="s">
        <v>84</v>
      </c>
      <c r="G85" s="1"/>
      <c r="H85" s="3">
        <v>78480.429999999993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>
        <f>ROUND(SUM(H84:H85),5)</f>
        <v>78480.429999999993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v>69.09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/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211.43</v>
      </c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6309.61</v>
      </c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5719.56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2.2200000000000002</v>
      </c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3">
        <v>378.7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>
        <f>ROUND(SUM(H88:H93),5)</f>
        <v>12621.52</v>
      </c>
    </row>
    <row r="95" spans="1:8" ht="15.75" thickBot="1" x14ac:dyDescent="0.3">
      <c r="A95" s="1"/>
      <c r="B95" s="1"/>
      <c r="C95" s="1"/>
      <c r="D95" s="1"/>
      <c r="E95" s="1" t="s">
        <v>94</v>
      </c>
      <c r="F95" s="1"/>
      <c r="G95" s="1"/>
      <c r="H95" s="4">
        <v>0.01</v>
      </c>
    </row>
    <row r="96" spans="1:8" ht="15.75" thickBot="1" x14ac:dyDescent="0.3">
      <c r="A96" s="1"/>
      <c r="B96" s="1"/>
      <c r="C96" s="1"/>
      <c r="D96" s="1" t="s">
        <v>95</v>
      </c>
      <c r="E96" s="1"/>
      <c r="F96" s="1"/>
      <c r="G96" s="1"/>
      <c r="H96" s="5">
        <f>ROUND(H17+SUM(H21:H31)+H35+SUM(H39:H40)+SUM(H44:H45)+H49+H54+H58+H61+H64+H67+H73+H80+H83+SUM(H86:H87)+SUM(H94:H95),5)</f>
        <v>126999.69</v>
      </c>
    </row>
    <row r="97" spans="1:8" ht="15.75" thickBot="1" x14ac:dyDescent="0.3">
      <c r="A97" s="1"/>
      <c r="B97" s="1" t="s">
        <v>96</v>
      </c>
      <c r="C97" s="1"/>
      <c r="D97" s="1"/>
      <c r="E97" s="1"/>
      <c r="F97" s="1"/>
      <c r="G97" s="1"/>
      <c r="H97" s="5">
        <f>ROUND(H2+H16-H96,5)</f>
        <v>-100959.23</v>
      </c>
    </row>
    <row r="98" spans="1:8" s="8" customFormat="1" ht="12" thickBot="1" x14ac:dyDescent="0.25">
      <c r="A98" s="1" t="s">
        <v>97</v>
      </c>
      <c r="B98" s="1"/>
      <c r="C98" s="1"/>
      <c r="D98" s="1"/>
      <c r="E98" s="1"/>
      <c r="F98" s="1"/>
      <c r="G98" s="1"/>
      <c r="H98" s="7">
        <f>H97</f>
        <v>-100959.23</v>
      </c>
    </row>
    <row r="99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April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2017-07-22T04:14:50Z</cp:lastPrinted>
  <dcterms:created xsi:type="dcterms:W3CDTF">2017-07-22T04:14:26Z</dcterms:created>
  <dcterms:modified xsi:type="dcterms:W3CDTF">2017-07-22T04:15:28Z</dcterms:modified>
</cp:coreProperties>
</file>