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6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Sheet1!$4:$4,Sheet1!$6:$6,Sheet1!$9:$9,Sheet1!$12:$12,Sheet1!$18:$18,Sheet1!$19:$19,Sheet1!$21:$21,Sheet1!$22:$22,Sheet1!$23:$23,Sheet1!$24:$24,Sheet1!$25:$25,Sheet1!$26:$26,Sheet1!$27:$27,Sheet1!$28:$28,Sheet1!$29:$29,Sheet1!$31:$31</definedName>
    <definedName name="QB_DATA_1" localSheetId="0" hidden="1">Sheet1!$33:$33,Sheet1!$34:$34,Sheet1!$36:$36,Sheet1!$39:$39,Sheet1!$40:$40,Sheet1!$43:$43,Sheet1!$45:$45,Sheet1!$46:$46,Sheet1!$49:$49,Sheet1!$51:$51,Sheet1!$52:$52,Sheet1!$55:$55,Sheet1!$58:$58,Sheet1!$59:$59,Sheet1!$63:$63,Sheet1!$64:$64</definedName>
    <definedName name="QB_DATA_2" localSheetId="0" hidden="1">Sheet1!$66:$66,Sheet1!$69:$69,Sheet1!$70:$70,Sheet1!$73:$73,Sheet1!$74:$74,Sheet1!$77:$77,Sheet1!$80:$80,Sheet1!$81:$81,Sheet1!$82:$82,Sheet1!$83:$83,Sheet1!$84:$84,Sheet1!$87:$87,Sheet1!$88:$88,Sheet1!$89:$89,Sheet1!$92:$92,Sheet1!$95:$95</definedName>
    <definedName name="QB_DATA_3" localSheetId="0" hidden="1">Sheet1!$97:$97,Sheet1!$99:$99,Sheet1!$100:$100,Sheet1!$101:$101,Sheet1!$102:$102,Sheet1!$103:$103,Sheet1!$105:$105</definedName>
    <definedName name="QB_FORMULA_0" localSheetId="0" hidden="1">Sheet1!$H$7,Sheet1!$H$10,Sheet1!$H$13,Sheet1!$H$14,Sheet1!$H$15,Sheet1!$H$20,Sheet1!$H$32,Sheet1!$H$37,Sheet1!$H$41,Sheet1!$H$47,Sheet1!$H$48,Sheet1!$H$53,Sheet1!$H$56,Sheet1!$H$60,Sheet1!$H$65,Sheet1!$H$67</definedName>
    <definedName name="QB_FORMULA_1" localSheetId="0" hidden="1">Sheet1!$H$71,Sheet1!$H$75,Sheet1!$H$78,Sheet1!$H$85,Sheet1!$H$90,Sheet1!$H$93,Sheet1!$H$96,Sheet1!$H$104,Sheet1!$H$106,Sheet1!$H$107,Sheet1!$H$108</definedName>
    <definedName name="QB_ROW_104040" localSheetId="0" hidden="1">Sheet1!$E$76</definedName>
    <definedName name="QB_ROW_104340" localSheetId="0" hidden="1">Sheet1!$E$78</definedName>
    <definedName name="QB_ROW_106250" localSheetId="0" hidden="1">Sheet1!$F$77</definedName>
    <definedName name="QB_ROW_107250" localSheetId="0" hidden="1">Sheet1!$F$99</definedName>
    <definedName name="QB_ROW_108250" localSheetId="0" hidden="1">Sheet1!$F$52</definedName>
    <definedName name="QB_ROW_109040" localSheetId="0" hidden="1">Sheet1!$E$79</definedName>
    <definedName name="QB_ROW_109340" localSheetId="0" hidden="1">Sheet1!$E$85</definedName>
    <definedName name="QB_ROW_111250" localSheetId="0" hidden="1">Sheet1!$F$84</definedName>
    <definedName name="QB_ROW_112040" localSheetId="0" hidden="1">Sheet1!$E$86</definedName>
    <definedName name="QB_ROW_112340" localSheetId="0" hidden="1">Sheet1!$E$90</definedName>
    <definedName name="QB_ROW_113250" localSheetId="0" hidden="1">Sheet1!$F$87</definedName>
    <definedName name="QB_ROW_115040" localSheetId="0" hidden="1">Sheet1!$E$91</definedName>
    <definedName name="QB_ROW_115340" localSheetId="0" hidden="1">Sheet1!$E$93</definedName>
    <definedName name="QB_ROW_121250" localSheetId="0" hidden="1">Sheet1!$F$55</definedName>
    <definedName name="QB_ROW_1240" localSheetId="0" hidden="1">Sheet1!$E$97</definedName>
    <definedName name="QB_ROW_124250" localSheetId="0" hidden="1">Sheet1!$F$88</definedName>
    <definedName name="QB_ROW_129040" localSheetId="0" hidden="1">Sheet1!$E$30</definedName>
    <definedName name="QB_ROW_129340" localSheetId="0" hidden="1">Sheet1!$E$32</definedName>
    <definedName name="QB_ROW_131340" localSheetId="0" hidden="1">Sheet1!$E$29</definedName>
    <definedName name="QB_ROW_132240" localSheetId="0" hidden="1">Sheet1!$E$22</definedName>
    <definedName name="QB_ROW_137240" localSheetId="0" hidden="1">Sheet1!$E$23</definedName>
    <definedName name="QB_ROW_138050" localSheetId="0" hidden="1">Sheet1!$F$62</definedName>
    <definedName name="QB_ROW_138350" localSheetId="0" hidden="1">Sheet1!$F$65</definedName>
    <definedName name="QB_ROW_139250" localSheetId="0" hidden="1">Sheet1!$F$36</definedName>
    <definedName name="QB_ROW_142040" localSheetId="0" hidden="1">Sheet1!$E$17</definedName>
    <definedName name="QB_ROW_142340" localSheetId="0" hidden="1">Sheet1!$E$20</definedName>
    <definedName name="QB_ROW_144250" localSheetId="0" hidden="1">Sheet1!$F$18</definedName>
    <definedName name="QB_ROW_145350" localSheetId="0" hidden="1">Sheet1!$F$19</definedName>
    <definedName name="QB_ROW_146240" localSheetId="0" hidden="1">Sheet1!$E$33</definedName>
    <definedName name="QB_ROW_173040" localSheetId="0" hidden="1">Sheet1!$E$42</definedName>
    <definedName name="QB_ROW_173340" localSheetId="0" hidden="1">Sheet1!$E$48</definedName>
    <definedName name="QB_ROW_18301" localSheetId="0" hidden="1">Sheet1!$A$108</definedName>
    <definedName name="QB_ROW_19011" localSheetId="0" hidden="1">Sheet1!$B$2</definedName>
    <definedName name="QB_ROW_19311" localSheetId="0" hidden="1">Sheet1!$B$107</definedName>
    <definedName name="QB_ROW_196250" localSheetId="0" hidden="1">Sheet1!$F$6</definedName>
    <definedName name="QB_ROW_20031" localSheetId="0" hidden="1">Sheet1!$D$3</definedName>
    <definedName name="QB_ROW_20331" localSheetId="0" hidden="1">Sheet1!$D$14</definedName>
    <definedName name="QB_ROW_208260" localSheetId="0" hidden="1">Sheet1!$G$64</definedName>
    <definedName name="QB_ROW_209040" localSheetId="0" hidden="1">Sheet1!$E$35</definedName>
    <definedName name="QB_ROW_209340" localSheetId="0" hidden="1">Sheet1!$E$37</definedName>
    <definedName name="QB_ROW_21031" localSheetId="0" hidden="1">Sheet1!$D$16</definedName>
    <definedName name="QB_ROW_21331" localSheetId="0" hidden="1">Sheet1!$D$106</definedName>
    <definedName name="QB_ROW_217040" localSheetId="0" hidden="1">Sheet1!$E$68</definedName>
    <definedName name="QB_ROW_217340" localSheetId="0" hidden="1">Sheet1!$E$71</definedName>
    <definedName name="QB_ROW_218240" localSheetId="0" hidden="1">Sheet1!$E$28</definedName>
    <definedName name="QB_ROW_226250" localSheetId="0" hidden="1">Sheet1!$F$81</definedName>
    <definedName name="QB_ROW_227260" localSheetId="0" hidden="1">Sheet1!$G$63</definedName>
    <definedName name="QB_ROW_237040" localSheetId="0" hidden="1">Sheet1!$E$50</definedName>
    <definedName name="QB_ROW_237340" localSheetId="0" hidden="1">Sheet1!$E$53</definedName>
    <definedName name="QB_ROW_239040" localSheetId="0" hidden="1">Sheet1!$E$94</definedName>
    <definedName name="QB_ROW_239340" localSheetId="0" hidden="1">Sheet1!$E$96</definedName>
    <definedName name="QB_ROW_240040" localSheetId="0" hidden="1">Sheet1!$E$98</definedName>
    <definedName name="QB_ROW_240340" localSheetId="0" hidden="1">Sheet1!$E$104</definedName>
    <definedName name="QB_ROW_247250" localSheetId="0" hidden="1">Sheet1!$F$80</definedName>
    <definedName name="QB_ROW_250250" localSheetId="0" hidden="1">Sheet1!$F$31</definedName>
    <definedName name="QB_ROW_252040" localSheetId="0" hidden="1">Sheet1!$E$38</definedName>
    <definedName name="QB_ROW_252250" localSheetId="0" hidden="1">Sheet1!$F$40</definedName>
    <definedName name="QB_ROW_252340" localSheetId="0" hidden="1">Sheet1!$E$41</definedName>
    <definedName name="QB_ROW_254250" localSheetId="0" hidden="1">Sheet1!$F$82</definedName>
    <definedName name="QB_ROW_255250" localSheetId="0" hidden="1">Sheet1!$F$83</definedName>
    <definedName name="QB_ROW_284250" localSheetId="0" hidden="1">Sheet1!$F$12</definedName>
    <definedName name="QB_ROW_289250" localSheetId="0" hidden="1">Sheet1!$F$103</definedName>
    <definedName name="QB_ROW_323240" localSheetId="0" hidden="1">Sheet1!$E$26</definedName>
    <definedName name="QB_ROW_332250" localSheetId="0" hidden="1">Sheet1!$F$51</definedName>
    <definedName name="QB_ROW_341250" localSheetId="0" hidden="1">Sheet1!$F$70</definedName>
    <definedName name="QB_ROW_343040" localSheetId="0" hidden="1">Sheet1!$E$72</definedName>
    <definedName name="QB_ROW_343340" localSheetId="0" hidden="1">Sheet1!$E$75</definedName>
    <definedName name="QB_ROW_345250" localSheetId="0" hidden="1">Sheet1!$F$73</definedName>
    <definedName name="QB_ROW_354250" localSheetId="0" hidden="1">Sheet1!$F$39</definedName>
    <definedName name="QB_ROW_360250" localSheetId="0" hidden="1">Sheet1!$F$74</definedName>
    <definedName name="QB_ROW_365250" localSheetId="0" hidden="1">Sheet1!$F$69</definedName>
    <definedName name="QB_ROW_371240" localSheetId="0" hidden="1">Sheet1!$E$105</definedName>
    <definedName name="QB_ROW_372040" localSheetId="0" hidden="1">Sheet1!$E$11</definedName>
    <definedName name="QB_ROW_372340" localSheetId="0" hidden="1">Sheet1!$E$13</definedName>
    <definedName name="QB_ROW_391250" localSheetId="0" hidden="1">Sheet1!$F$102</definedName>
    <definedName name="QB_ROW_41040" localSheetId="0" hidden="1">Sheet1!$E$8</definedName>
    <definedName name="QB_ROW_411240" localSheetId="0" hidden="1">Sheet1!$E$24</definedName>
    <definedName name="QB_ROW_41340" localSheetId="0" hidden="1">Sheet1!$E$10</definedName>
    <definedName name="QB_ROW_42250" localSheetId="0" hidden="1">Sheet1!$F$9</definedName>
    <definedName name="QB_ROW_432250" localSheetId="0" hidden="1">Sheet1!$F$89</definedName>
    <definedName name="QB_ROW_435260" localSheetId="0" hidden="1">Sheet1!$G$45</definedName>
    <definedName name="QB_ROW_444240" localSheetId="0" hidden="1">Sheet1!$E$49</definedName>
    <definedName name="QB_ROW_452250" localSheetId="0" hidden="1">Sheet1!$F$66</definedName>
    <definedName name="QB_ROW_459240" localSheetId="0" hidden="1">Sheet1!$E$25</definedName>
    <definedName name="QB_ROW_46040" localSheetId="0" hidden="1">Sheet1!$E$54</definedName>
    <definedName name="QB_ROW_46340" localSheetId="0" hidden="1">Sheet1!$E$56</definedName>
    <definedName name="QB_ROW_50250" localSheetId="0" hidden="1">Sheet1!$F$95</definedName>
    <definedName name="QB_ROW_51250" localSheetId="0" hidden="1">Sheet1!$F$100</definedName>
    <definedName name="QB_ROW_52250" localSheetId="0" hidden="1">Sheet1!$F$101</definedName>
    <definedName name="QB_ROW_61240" localSheetId="0" hidden="1">Sheet1!$E$4</definedName>
    <definedName name="QB_ROW_67250" localSheetId="0" hidden="1">Sheet1!$F$92</definedName>
    <definedName name="QB_ROW_69240" localSheetId="0" hidden="1">Sheet1!$E$34</definedName>
    <definedName name="QB_ROW_71250" localSheetId="0" hidden="1">Sheet1!$F$43</definedName>
    <definedName name="QB_ROW_74050" localSheetId="0" hidden="1">Sheet1!$F$44</definedName>
    <definedName name="QB_ROW_74260" localSheetId="0" hidden="1">Sheet1!$G$46</definedName>
    <definedName name="QB_ROW_74350" localSheetId="0" hidden="1">Sheet1!$F$47</definedName>
    <definedName name="QB_ROW_78240" localSheetId="0" hidden="1">Sheet1!$E$27</definedName>
    <definedName name="QB_ROW_86321" localSheetId="0" hidden="1">Sheet1!$C$15</definedName>
    <definedName name="QB_ROW_91240" localSheetId="0" hidden="1">Sheet1!$E$21</definedName>
    <definedName name="QB_ROW_92040" localSheetId="0" hidden="1">Sheet1!$E$5</definedName>
    <definedName name="QB_ROW_92340" localSheetId="0" hidden="1">Sheet1!$E$7</definedName>
    <definedName name="QB_ROW_94040" localSheetId="0" hidden="1">Sheet1!$E$57</definedName>
    <definedName name="QB_ROW_94340" localSheetId="0" hidden="1">Sheet1!$E$60</definedName>
    <definedName name="QB_ROW_95250" localSheetId="0" hidden="1">Sheet1!$F$58</definedName>
    <definedName name="QB_ROW_96250" localSheetId="0" hidden="1">Sheet1!$F$59</definedName>
    <definedName name="QB_ROW_97040" localSheetId="0" hidden="1">Sheet1!$E$61</definedName>
    <definedName name="QB_ROW_97340" localSheetId="0" hidden="1">Sheet1!$E$67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20160430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20160401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" l="1"/>
  <c r="H107" i="1"/>
  <c r="H106" i="1"/>
  <c r="H104" i="1"/>
  <c r="H96" i="1"/>
  <c r="H93" i="1"/>
  <c r="H90" i="1"/>
  <c r="H85" i="1"/>
  <c r="H78" i="1"/>
  <c r="H75" i="1"/>
  <c r="H71" i="1"/>
  <c r="H67" i="1"/>
  <c r="H65" i="1"/>
  <c r="H60" i="1"/>
  <c r="H56" i="1"/>
  <c r="H53" i="1"/>
  <c r="H48" i="1"/>
  <c r="H47" i="1"/>
  <c r="H41" i="1"/>
  <c r="H37" i="1"/>
  <c r="H32" i="1"/>
  <c r="H20" i="1"/>
  <c r="H15" i="1"/>
  <c r="H14" i="1"/>
  <c r="H13" i="1"/>
  <c r="H10" i="1"/>
  <c r="H7" i="1"/>
</calcChain>
</file>

<file path=xl/sharedStrings.xml><?xml version="1.0" encoding="utf-8"?>
<sst xmlns="http://schemas.openxmlformats.org/spreadsheetml/2006/main" count="108" uniqueCount="108">
  <si>
    <t>Apr 16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</si>
  <si>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</si>
  <si>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</si>
  <si>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</si>
  <si>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</si>
  <si>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</si>
  <si>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</si>
  <si>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</si>
  <si>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</si>
  <si>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</si>
  <si>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</si>
  <si>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</si>
  <si>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</si>
  <si>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</si>
  <si>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</si>
  <si>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</si>
  <si>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</si>
  <si>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</si>
  <si>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</si>
  <si>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</si>
  <si>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</si>
  <si>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</si>
  <si>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</si>
  <si>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</si>
  <si>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6010.2 · Office Furniture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</si>
  <si>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</si>
  <si>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</si>
  <si>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</si>
  <si>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</si>
  <si>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</si>
  <si>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6017.2 · Registration Fees</t>
  </si>
  <si>
    <t>Total 6017.0 · EXTERNAL MTGS &amp; SPONSORSHIPS</t>
  </si>
  <si>
    <t>6019.0 · Subscriptions/Publications</t>
  </si>
  <si>
    <t>6020.0 · Advertising</t>
  </si>
  <si>
    <t>6021.0 · MISCELLANEOUS EXPENSES</t>
  </si>
  <si>
    <t>6021.2 · General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</si>
  <si>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</si>
  <si>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</si>
  <si>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</si>
  <si>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</si>
  <si>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</si>
  <si>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</si>
  <si>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</si>
  <si>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</si>
  <si>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</si>
  <si>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</si>
  <si>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</si>
  <si>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</si>
  <si>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6025.4 · Facilities Repairs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</si>
  <si>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</si>
  <si>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</si>
  <si>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</si>
  <si>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</si>
  <si>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</si>
  <si>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</si>
  <si>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</si>
  <si>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</si>
  <si>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</si>
  <si>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</si>
  <si>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</si>
  <si>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</si>
  <si>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</si>
  <si>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6080.23 · Media and PR</t>
  </si>
  <si>
    <t>6080.33 · Neighborhoods and Schools</t>
  </si>
  <si>
    <t>Total 6080.20 · OUTREACH</t>
  </si>
  <si>
    <t>6080.29 · Equipment and Supplies</t>
  </si>
  <si>
    <t>Total 6080.0 · EDUCATION AND OUTREACH</t>
  </si>
  <si>
    <t>6081.0 · REGULATORY COMPLIANCE</t>
  </si>
  <si>
    <t>6081.2 · Well Sampling and Services</t>
  </si>
  <si>
    <t>6081.6 · Equipment and Supplies</t>
  </si>
  <si>
    <t>Total 6081.0 · REGULATORY COMPLIANCE</t>
  </si>
  <si>
    <t>6089.0 · AQUIFER SCIENCE</t>
  </si>
  <si>
    <t>6089.2 · Water Chemistry Studies</t>
  </si>
  <si>
    <t>6089.5 · Conferences and Seminars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</si>
  <si>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</si>
  <si>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</si>
  <si>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</si>
  <si>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</si>
  <si>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</si>
  <si>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</si>
  <si>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</si>
  <si>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</si>
  <si>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</si>
  <si>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</si>
  <si>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</si>
  <si>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</si>
  <si>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</si>
  <si>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6164.0 · Redistricting</t>
  </si>
  <si>
    <t>6168.4 · SH 45 SW</t>
  </si>
  <si>
    <t>Total 6160.0 · LEGAL SERVICES</t>
  </si>
  <si>
    <t>6170.0 · PROFESSIONAL SERVICES</t>
  </si>
  <si>
    <t>6177.0 · The Standard  Ret Plan Admin</t>
  </si>
  <si>
    <t>Total 6170.0 · PROFESSIONAL SERVICES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</si>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</sst>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G5" sqref="G5:G6"/>
    </sheetView>
  </sheetViews>
  <sheetFormatPr defaultRowHeight="15" x14ac:dyDescent="0.25"/>
  <cols>
    <col min="1" max="6" width="3" style="12" customWidth="1"/>
    <col min="7" max="7" width="55.425781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401.82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-447.57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-447.57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ht="15.75" thickBot="1" x14ac:dyDescent="0.3">
      <c r="A9" s="1"/>
      <c r="B9" s="1"/>
      <c r="C9" s="1"/>
      <c r="D9" s="1"/>
      <c r="E9" s="1"/>
      <c r="F9" s="1" t="s">
        <v>8</v>
      </c>
      <c r="G9" s="1"/>
      <c r="H9" s="3">
        <v>25726.21</v>
      </c>
    </row>
    <row r="10" spans="1:8" x14ac:dyDescent="0.25">
      <c r="A10" s="1"/>
      <c r="B10" s="1"/>
      <c r="C10" s="1"/>
      <c r="D10" s="1"/>
      <c r="E10" s="1" t="s">
        <v>9</v>
      </c>
      <c r="F10" s="1"/>
      <c r="G10" s="1"/>
      <c r="H10" s="2">
        <f>ROUND(SUM(H8:H9),5)</f>
        <v>25726.21</v>
      </c>
    </row>
    <row r="11" spans="1:8" x14ac:dyDescent="0.25">
      <c r="A11" s="1"/>
      <c r="B11" s="1"/>
      <c r="C11" s="1"/>
      <c r="D11" s="1"/>
      <c r="E11" s="1" t="s">
        <v>10</v>
      </c>
      <c r="F11" s="1"/>
      <c r="G11" s="1"/>
      <c r="H11" s="2"/>
    </row>
    <row r="12" spans="1:8" ht="15.75" thickBot="1" x14ac:dyDescent="0.3">
      <c r="A12" s="1"/>
      <c r="B12" s="1"/>
      <c r="C12" s="1"/>
      <c r="D12" s="1"/>
      <c r="E12" s="1"/>
      <c r="F12" s="1" t="s">
        <v>11</v>
      </c>
      <c r="G12" s="1"/>
      <c r="H12" s="4">
        <v>50</v>
      </c>
    </row>
    <row r="13" spans="1:8" ht="15.75" thickBot="1" x14ac:dyDescent="0.3">
      <c r="A13" s="1"/>
      <c r="B13" s="1"/>
      <c r="C13" s="1"/>
      <c r="D13" s="1"/>
      <c r="E13" s="1" t="s">
        <v>12</v>
      </c>
      <c r="F13" s="1"/>
      <c r="G13" s="1"/>
      <c r="H13" s="5">
        <f>ROUND(SUM(H11:H12),5)</f>
        <v>50</v>
      </c>
    </row>
    <row r="14" spans="1:8" ht="15.75" thickBot="1" x14ac:dyDescent="0.3">
      <c r="A14" s="1"/>
      <c r="B14" s="1"/>
      <c r="C14" s="1"/>
      <c r="D14" s="1" t="s">
        <v>13</v>
      </c>
      <c r="E14" s="1"/>
      <c r="F14" s="1"/>
      <c r="G14" s="1"/>
      <c r="H14" s="6">
        <f>ROUND(SUM(H3:H4)+H7+H10+H13,5)</f>
        <v>25730.46</v>
      </c>
    </row>
    <row r="15" spans="1:8" x14ac:dyDescent="0.25">
      <c r="A15" s="1"/>
      <c r="B15" s="1"/>
      <c r="C15" s="1" t="s">
        <v>14</v>
      </c>
      <c r="D15" s="1"/>
      <c r="E15" s="1"/>
      <c r="F15" s="1"/>
      <c r="G15" s="1"/>
      <c r="H15" s="2">
        <f>H14</f>
        <v>25730.46</v>
      </c>
    </row>
    <row r="16" spans="1:8" x14ac:dyDescent="0.25">
      <c r="A16" s="1"/>
      <c r="B16" s="1"/>
      <c r="C16" s="1"/>
      <c r="D16" s="1" t="s">
        <v>15</v>
      </c>
      <c r="E16" s="1"/>
      <c r="F16" s="1"/>
      <c r="G16" s="1"/>
      <c r="H16" s="2"/>
    </row>
    <row r="17" spans="1:8" x14ac:dyDescent="0.25">
      <c r="A17" s="1"/>
      <c r="B17" s="1"/>
      <c r="C17" s="1"/>
      <c r="D17" s="1"/>
      <c r="E17" s="1" t="s">
        <v>16</v>
      </c>
      <c r="F17" s="1"/>
      <c r="G17" s="1"/>
      <c r="H17" s="2"/>
    </row>
    <row r="18" spans="1:8" x14ac:dyDescent="0.25">
      <c r="A18" s="1"/>
      <c r="B18" s="1"/>
      <c r="C18" s="1"/>
      <c r="D18" s="1"/>
      <c r="E18" s="1"/>
      <c r="F18" s="1" t="s">
        <v>17</v>
      </c>
      <c r="G18" s="1"/>
      <c r="H18" s="2">
        <v>384.67</v>
      </c>
    </row>
    <row r="19" spans="1:8" ht="15.75" thickBot="1" x14ac:dyDescent="0.3">
      <c r="A19" s="1"/>
      <c r="B19" s="1"/>
      <c r="C19" s="1"/>
      <c r="D19" s="1"/>
      <c r="E19" s="1"/>
      <c r="F19" s="1" t="s">
        <v>18</v>
      </c>
      <c r="G19" s="1"/>
      <c r="H19" s="3">
        <v>907.59</v>
      </c>
    </row>
    <row r="20" spans="1:8" x14ac:dyDescent="0.25">
      <c r="A20" s="1"/>
      <c r="B20" s="1"/>
      <c r="C20" s="1"/>
      <c r="D20" s="1"/>
      <c r="E20" s="1" t="s">
        <v>19</v>
      </c>
      <c r="F20" s="1"/>
      <c r="G20" s="1"/>
      <c r="H20" s="2">
        <f>ROUND(SUM(H17:H19),5)</f>
        <v>1292.26</v>
      </c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>
        <v>246.97</v>
      </c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>
        <v>300</v>
      </c>
    </row>
    <row r="23" spans="1:8" x14ac:dyDescent="0.25">
      <c r="A23" s="1"/>
      <c r="B23" s="1"/>
      <c r="C23" s="1"/>
      <c r="D23" s="1"/>
      <c r="E23" s="1" t="s">
        <v>22</v>
      </c>
      <c r="F23" s="1"/>
      <c r="G23" s="1"/>
      <c r="H23" s="2">
        <v>931.03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v>301.73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826.73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>
        <v>490.99</v>
      </c>
    </row>
    <row r="27" spans="1:8" x14ac:dyDescent="0.25">
      <c r="A27" s="1"/>
      <c r="B27" s="1"/>
      <c r="C27" s="1"/>
      <c r="D27" s="1"/>
      <c r="E27" s="1" t="s">
        <v>26</v>
      </c>
      <c r="F27" s="1"/>
      <c r="G27" s="1"/>
      <c r="H27" s="2">
        <v>32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v>1000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381.19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/>
    </row>
    <row r="31" spans="1:8" ht="15.75" thickBot="1" x14ac:dyDescent="0.3">
      <c r="A31" s="1"/>
      <c r="B31" s="1"/>
      <c r="C31" s="1"/>
      <c r="D31" s="1"/>
      <c r="E31" s="1"/>
      <c r="F31" s="1" t="s">
        <v>30</v>
      </c>
      <c r="G31" s="1"/>
      <c r="H31" s="3">
        <v>680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f>ROUND(SUM(H30:H31),5)</f>
        <v>680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655.11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1907.4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/>
    </row>
    <row r="36" spans="1:8" ht="15.75" thickBot="1" x14ac:dyDescent="0.3">
      <c r="A36" s="1"/>
      <c r="B36" s="1"/>
      <c r="C36" s="1"/>
      <c r="D36" s="1"/>
      <c r="E36" s="1"/>
      <c r="F36" s="1" t="s">
        <v>35</v>
      </c>
      <c r="G36" s="1"/>
      <c r="H36" s="3">
        <v>89.51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f>ROUND(SUM(H35:H36),5)</f>
        <v>89.51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/>
    </row>
    <row r="39" spans="1:8" x14ac:dyDescent="0.25">
      <c r="A39" s="1"/>
      <c r="B39" s="1"/>
      <c r="C39" s="1"/>
      <c r="D39" s="1"/>
      <c r="E39" s="1"/>
      <c r="F39" s="1" t="s">
        <v>38</v>
      </c>
      <c r="G39" s="1"/>
      <c r="H39" s="2">
        <v>151.37</v>
      </c>
    </row>
    <row r="40" spans="1:8" ht="15.75" thickBot="1" x14ac:dyDescent="0.3">
      <c r="A40" s="1"/>
      <c r="B40" s="1"/>
      <c r="C40" s="1"/>
      <c r="D40" s="1"/>
      <c r="E40" s="1"/>
      <c r="F40" s="1" t="s">
        <v>39</v>
      </c>
      <c r="G40" s="1"/>
      <c r="H40" s="3">
        <v>324.7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>
        <f>ROUND(SUM(H38:H40),5)</f>
        <v>476.07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/>
    </row>
    <row r="43" spans="1:8" x14ac:dyDescent="0.25">
      <c r="A43" s="1"/>
      <c r="B43" s="1"/>
      <c r="C43" s="1"/>
      <c r="D43" s="1"/>
      <c r="E43" s="1"/>
      <c r="F43" s="1" t="s">
        <v>42</v>
      </c>
      <c r="G43" s="1"/>
      <c r="H43" s="2">
        <v>187.33</v>
      </c>
    </row>
    <row r="44" spans="1:8" x14ac:dyDescent="0.25">
      <c r="A44" s="1"/>
      <c r="B44" s="1"/>
      <c r="C44" s="1"/>
      <c r="D44" s="1"/>
      <c r="E44" s="1"/>
      <c r="F44" s="1" t="s">
        <v>43</v>
      </c>
      <c r="G44" s="1"/>
      <c r="H44" s="2"/>
    </row>
    <row r="45" spans="1:8" x14ac:dyDescent="0.25">
      <c r="A45" s="1"/>
      <c r="B45" s="1"/>
      <c r="C45" s="1"/>
      <c r="D45" s="1"/>
      <c r="E45" s="1"/>
      <c r="F45" s="1"/>
      <c r="G45" s="1" t="s">
        <v>44</v>
      </c>
      <c r="H45" s="2">
        <v>39.950000000000003</v>
      </c>
    </row>
    <row r="46" spans="1:8" ht="15.75" thickBot="1" x14ac:dyDescent="0.3">
      <c r="A46" s="1"/>
      <c r="B46" s="1"/>
      <c r="C46" s="1"/>
      <c r="D46" s="1"/>
      <c r="E46" s="1"/>
      <c r="F46" s="1"/>
      <c r="G46" s="1" t="s">
        <v>45</v>
      </c>
      <c r="H46" s="4">
        <v>838.57</v>
      </c>
    </row>
    <row r="47" spans="1:8" ht="15.75" thickBot="1" x14ac:dyDescent="0.3">
      <c r="A47" s="1"/>
      <c r="B47" s="1"/>
      <c r="C47" s="1"/>
      <c r="D47" s="1"/>
      <c r="E47" s="1"/>
      <c r="F47" s="1" t="s">
        <v>46</v>
      </c>
      <c r="G47" s="1"/>
      <c r="H47" s="6">
        <f>ROUND(SUM(H44:H46),5)</f>
        <v>878.52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>
        <f>ROUND(SUM(H42:H43)+H47,5)</f>
        <v>1065.8499999999999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>
        <v>410.89</v>
      </c>
    </row>
    <row r="50" spans="1:8" x14ac:dyDescent="0.25">
      <c r="A50" s="1"/>
      <c r="B50" s="1"/>
      <c r="C50" s="1"/>
      <c r="D50" s="1"/>
      <c r="E50" s="1" t="s">
        <v>49</v>
      </c>
      <c r="F50" s="1"/>
      <c r="G50" s="1"/>
      <c r="H50" s="2"/>
    </row>
    <row r="51" spans="1:8" x14ac:dyDescent="0.25">
      <c r="A51" s="1"/>
      <c r="B51" s="1"/>
      <c r="C51" s="1"/>
      <c r="D51" s="1"/>
      <c r="E51" s="1"/>
      <c r="F51" s="1" t="s">
        <v>50</v>
      </c>
      <c r="G51" s="1"/>
      <c r="H51" s="2">
        <v>790.03</v>
      </c>
    </row>
    <row r="52" spans="1:8" ht="15.75" thickBot="1" x14ac:dyDescent="0.3">
      <c r="A52" s="1"/>
      <c r="B52" s="1"/>
      <c r="C52" s="1"/>
      <c r="D52" s="1"/>
      <c r="E52" s="1"/>
      <c r="F52" s="1" t="s">
        <v>51</v>
      </c>
      <c r="G52" s="1"/>
      <c r="H52" s="3">
        <v>94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>
        <f>ROUND(SUM(H50:H52),5)</f>
        <v>884.03</v>
      </c>
    </row>
    <row r="54" spans="1:8" x14ac:dyDescent="0.25">
      <c r="A54" s="1"/>
      <c r="B54" s="1"/>
      <c r="C54" s="1"/>
      <c r="D54" s="1"/>
      <c r="E54" s="1" t="s">
        <v>53</v>
      </c>
      <c r="F54" s="1"/>
      <c r="G54" s="1"/>
      <c r="H54" s="2"/>
    </row>
    <row r="55" spans="1:8" ht="15.75" thickBot="1" x14ac:dyDescent="0.3">
      <c r="A55" s="1"/>
      <c r="B55" s="1"/>
      <c r="C55" s="1"/>
      <c r="D55" s="1"/>
      <c r="E55" s="1"/>
      <c r="F55" s="1" t="s">
        <v>54</v>
      </c>
      <c r="G55" s="1"/>
      <c r="H55" s="3">
        <v>100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f>ROUND(SUM(H54:H55),5)</f>
        <v>100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/>
    </row>
    <row r="58" spans="1:8" x14ac:dyDescent="0.25">
      <c r="A58" s="1"/>
      <c r="B58" s="1"/>
      <c r="C58" s="1"/>
      <c r="D58" s="1"/>
      <c r="E58" s="1"/>
      <c r="F58" s="1" t="s">
        <v>57</v>
      </c>
      <c r="G58" s="1"/>
      <c r="H58" s="2">
        <v>630</v>
      </c>
    </row>
    <row r="59" spans="1:8" ht="15.75" thickBot="1" x14ac:dyDescent="0.3">
      <c r="A59" s="1"/>
      <c r="B59" s="1"/>
      <c r="C59" s="1"/>
      <c r="D59" s="1"/>
      <c r="E59" s="1"/>
      <c r="F59" s="1" t="s">
        <v>58</v>
      </c>
      <c r="G59" s="1"/>
      <c r="H59" s="3">
        <v>273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>
        <f>ROUND(SUM(H57:H59),5)</f>
        <v>903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/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/>
    </row>
    <row r="63" spans="1:8" x14ac:dyDescent="0.25">
      <c r="A63" s="1"/>
      <c r="B63" s="1"/>
      <c r="C63" s="1"/>
      <c r="D63" s="1"/>
      <c r="E63" s="1"/>
      <c r="F63" s="1"/>
      <c r="G63" s="1" t="s">
        <v>62</v>
      </c>
      <c r="H63" s="2">
        <v>356.12</v>
      </c>
    </row>
    <row r="64" spans="1:8" ht="15.75" thickBot="1" x14ac:dyDescent="0.3">
      <c r="A64" s="1"/>
      <c r="B64" s="1"/>
      <c r="C64" s="1"/>
      <c r="D64" s="1"/>
      <c r="E64" s="1"/>
      <c r="F64" s="1"/>
      <c r="G64" s="1" t="s">
        <v>63</v>
      </c>
      <c r="H64" s="3">
        <v>39.97</v>
      </c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f>ROUND(SUM(H62:H64),5)</f>
        <v>396.09</v>
      </c>
    </row>
    <row r="66" spans="1:8" ht="15.75" thickBot="1" x14ac:dyDescent="0.3">
      <c r="A66" s="1"/>
      <c r="B66" s="1"/>
      <c r="C66" s="1"/>
      <c r="D66" s="1"/>
      <c r="E66" s="1"/>
      <c r="F66" s="1" t="s">
        <v>65</v>
      </c>
      <c r="G66" s="1"/>
      <c r="H66" s="3">
        <v>664.82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>
        <f>ROUND(H61+SUM(H65:H66),5)</f>
        <v>1060.9100000000001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/>
    </row>
    <row r="69" spans="1:8" x14ac:dyDescent="0.25">
      <c r="A69" s="1"/>
      <c r="B69" s="1"/>
      <c r="C69" s="1"/>
      <c r="D69" s="1"/>
      <c r="E69" s="1"/>
      <c r="F69" s="1" t="s">
        <v>68</v>
      </c>
      <c r="G69" s="1"/>
      <c r="H69" s="2">
        <v>193</v>
      </c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43.3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ROUND(SUM(H68:H70),5)</f>
        <v>236.3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x14ac:dyDescent="0.25">
      <c r="A73" s="1"/>
      <c r="B73" s="1"/>
      <c r="C73" s="1"/>
      <c r="D73" s="1"/>
      <c r="E73" s="1"/>
      <c r="F73" s="1" t="s">
        <v>72</v>
      </c>
      <c r="G73" s="1"/>
      <c r="H73" s="2">
        <v>325</v>
      </c>
    </row>
    <row r="74" spans="1:8" ht="15.75" thickBot="1" x14ac:dyDescent="0.3">
      <c r="A74" s="1"/>
      <c r="B74" s="1"/>
      <c r="C74" s="1"/>
      <c r="D74" s="1"/>
      <c r="E74" s="1"/>
      <c r="F74" s="1" t="s">
        <v>73</v>
      </c>
      <c r="G74" s="1"/>
      <c r="H74" s="3">
        <v>1415.65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>
        <f>ROUND(SUM(H72:H74),5)</f>
        <v>1740.65</v>
      </c>
    </row>
    <row r="76" spans="1:8" x14ac:dyDescent="0.25">
      <c r="A76" s="1"/>
      <c r="B76" s="1"/>
      <c r="C76" s="1"/>
      <c r="D76" s="1"/>
      <c r="E76" s="1" t="s">
        <v>75</v>
      </c>
      <c r="F76" s="1"/>
      <c r="G76" s="1"/>
      <c r="H76" s="2"/>
    </row>
    <row r="77" spans="1:8" ht="15.75" thickBot="1" x14ac:dyDescent="0.3">
      <c r="A77" s="1"/>
      <c r="B77" s="1"/>
      <c r="C77" s="1"/>
      <c r="D77" s="1"/>
      <c r="E77" s="1"/>
      <c r="F77" s="1" t="s">
        <v>76</v>
      </c>
      <c r="G77" s="1"/>
      <c r="H77" s="3">
        <v>384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>
        <f>ROUND(SUM(H76:H77),5)</f>
        <v>384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/>
    </row>
    <row r="80" spans="1:8" x14ac:dyDescent="0.25">
      <c r="A80" s="1"/>
      <c r="B80" s="1"/>
      <c r="C80" s="1"/>
      <c r="D80" s="1"/>
      <c r="E80" s="1"/>
      <c r="F80" s="1" t="s">
        <v>79</v>
      </c>
      <c r="G80" s="1"/>
      <c r="H80" s="2">
        <v>5552.06</v>
      </c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630.34</v>
      </c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1220.74</v>
      </c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869.68</v>
      </c>
    </row>
    <row r="84" spans="1:8" ht="15.75" thickBot="1" x14ac:dyDescent="0.3">
      <c r="A84" s="1"/>
      <c r="B84" s="1"/>
      <c r="C84" s="1"/>
      <c r="D84" s="1"/>
      <c r="E84" s="1"/>
      <c r="F84" s="1" t="s">
        <v>83</v>
      </c>
      <c r="G84" s="1"/>
      <c r="H84" s="3">
        <v>119.28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>
        <f>ROUND(SUM(H79:H84),5)</f>
        <v>8392.1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/>
    </row>
    <row r="87" spans="1:8" x14ac:dyDescent="0.25">
      <c r="A87" s="1"/>
      <c r="B87" s="1"/>
      <c r="C87" s="1"/>
      <c r="D87" s="1"/>
      <c r="E87" s="1"/>
      <c r="F87" s="1" t="s">
        <v>86</v>
      </c>
      <c r="G87" s="1"/>
      <c r="H87" s="2">
        <v>3969</v>
      </c>
    </row>
    <row r="88" spans="1:8" x14ac:dyDescent="0.25">
      <c r="A88" s="1"/>
      <c r="B88" s="1"/>
      <c r="C88" s="1"/>
      <c r="D88" s="1"/>
      <c r="E88" s="1"/>
      <c r="F88" s="1" t="s">
        <v>87</v>
      </c>
      <c r="G88" s="1"/>
      <c r="H88" s="2">
        <v>1270</v>
      </c>
    </row>
    <row r="89" spans="1:8" ht="15.75" thickBot="1" x14ac:dyDescent="0.3">
      <c r="A89" s="1"/>
      <c r="B89" s="1"/>
      <c r="C89" s="1"/>
      <c r="D89" s="1"/>
      <c r="E89" s="1"/>
      <c r="F89" s="1" t="s">
        <v>88</v>
      </c>
      <c r="G89" s="1"/>
      <c r="H89" s="3">
        <v>420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>
        <f>ROUND(SUM(H86:H89),5)</f>
        <v>5659</v>
      </c>
    </row>
    <row r="91" spans="1:8" x14ac:dyDescent="0.25">
      <c r="A91" s="1"/>
      <c r="B91" s="1"/>
      <c r="C91" s="1"/>
      <c r="D91" s="1"/>
      <c r="E91" s="1" t="s">
        <v>90</v>
      </c>
      <c r="F91" s="1"/>
      <c r="G91" s="1"/>
      <c r="H91" s="2"/>
    </row>
    <row r="92" spans="1:8" ht="15.75" thickBot="1" x14ac:dyDescent="0.3">
      <c r="A92" s="1"/>
      <c r="B92" s="1"/>
      <c r="C92" s="1"/>
      <c r="D92" s="1"/>
      <c r="E92" s="1"/>
      <c r="F92" s="1" t="s">
        <v>91</v>
      </c>
      <c r="G92" s="1"/>
      <c r="H92" s="3">
        <v>3603.22</v>
      </c>
    </row>
    <row r="93" spans="1:8" x14ac:dyDescent="0.25">
      <c r="A93" s="1"/>
      <c r="B93" s="1"/>
      <c r="C93" s="1"/>
      <c r="D93" s="1"/>
      <c r="E93" s="1" t="s">
        <v>92</v>
      </c>
      <c r="F93" s="1"/>
      <c r="G93" s="1"/>
      <c r="H93" s="2">
        <f>ROUND(SUM(H91:H92),5)</f>
        <v>3603.22</v>
      </c>
    </row>
    <row r="94" spans="1:8" x14ac:dyDescent="0.25">
      <c r="A94" s="1"/>
      <c r="B94" s="1"/>
      <c r="C94" s="1"/>
      <c r="D94" s="1"/>
      <c r="E94" s="1" t="s">
        <v>93</v>
      </c>
      <c r="F94" s="1"/>
      <c r="G94" s="1"/>
      <c r="H94" s="2"/>
    </row>
    <row r="95" spans="1:8" ht="15.75" thickBot="1" x14ac:dyDescent="0.3">
      <c r="A95" s="1"/>
      <c r="B95" s="1"/>
      <c r="C95" s="1"/>
      <c r="D95" s="1"/>
      <c r="E95" s="1"/>
      <c r="F95" s="1" t="s">
        <v>94</v>
      </c>
      <c r="G95" s="1"/>
      <c r="H95" s="3">
        <v>55459.05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>
        <f>ROUND(SUM(H94:H95),5)</f>
        <v>55459.05</v>
      </c>
    </row>
    <row r="97" spans="1:8" x14ac:dyDescent="0.25">
      <c r="A97" s="1"/>
      <c r="B97" s="1"/>
      <c r="C97" s="1"/>
      <c r="D97" s="1"/>
      <c r="E97" s="1" t="s">
        <v>96</v>
      </c>
      <c r="F97" s="1"/>
      <c r="G97" s="1"/>
      <c r="H97" s="2">
        <v>47.44</v>
      </c>
    </row>
    <row r="98" spans="1:8" x14ac:dyDescent="0.25">
      <c r="A98" s="1"/>
      <c r="B98" s="1"/>
      <c r="C98" s="1"/>
      <c r="D98" s="1"/>
      <c r="E98" s="1" t="s">
        <v>97</v>
      </c>
      <c r="F98" s="1"/>
      <c r="G98" s="1"/>
      <c r="H98" s="2"/>
    </row>
    <row r="99" spans="1:8" x14ac:dyDescent="0.25">
      <c r="A99" s="1"/>
      <c r="B99" s="1"/>
      <c r="C99" s="1"/>
      <c r="D99" s="1"/>
      <c r="E99" s="1"/>
      <c r="F99" s="1" t="s">
        <v>98</v>
      </c>
      <c r="G99" s="1"/>
      <c r="H99" s="2">
        <v>229</v>
      </c>
    </row>
    <row r="100" spans="1:8" x14ac:dyDescent="0.25">
      <c r="A100" s="1"/>
      <c r="B100" s="1"/>
      <c r="C100" s="1"/>
      <c r="D100" s="1"/>
      <c r="E100" s="1"/>
      <c r="F100" s="1" t="s">
        <v>99</v>
      </c>
      <c r="G100" s="1"/>
      <c r="H100" s="2">
        <v>4080.78</v>
      </c>
    </row>
    <row r="101" spans="1:8" x14ac:dyDescent="0.25">
      <c r="A101" s="1"/>
      <c r="B101" s="1"/>
      <c r="C101" s="1"/>
      <c r="D101" s="1"/>
      <c r="E101" s="1"/>
      <c r="F101" s="1" t="s">
        <v>100</v>
      </c>
      <c r="G101" s="1"/>
      <c r="H101" s="2">
        <v>3700.3</v>
      </c>
    </row>
    <row r="102" spans="1:8" x14ac:dyDescent="0.25">
      <c r="A102" s="1"/>
      <c r="B102" s="1"/>
      <c r="C102" s="1"/>
      <c r="D102" s="1"/>
      <c r="E102" s="1"/>
      <c r="F102" s="1" t="s">
        <v>101</v>
      </c>
      <c r="G102" s="1"/>
      <c r="H102" s="2">
        <v>59.28</v>
      </c>
    </row>
    <row r="103" spans="1:8" ht="15.75" thickBot="1" x14ac:dyDescent="0.3">
      <c r="A103" s="1"/>
      <c r="B103" s="1"/>
      <c r="C103" s="1"/>
      <c r="D103" s="1"/>
      <c r="E103" s="1"/>
      <c r="F103" s="1" t="s">
        <v>102</v>
      </c>
      <c r="G103" s="1"/>
      <c r="H103" s="3">
        <v>1710.4</v>
      </c>
    </row>
    <row r="104" spans="1:8" x14ac:dyDescent="0.25">
      <c r="A104" s="1"/>
      <c r="B104" s="1"/>
      <c r="C104" s="1"/>
      <c r="D104" s="1"/>
      <c r="E104" s="1" t="s">
        <v>103</v>
      </c>
      <c r="F104" s="1"/>
      <c r="G104" s="1"/>
      <c r="H104" s="2">
        <f>ROUND(SUM(H98:H103),5)</f>
        <v>9779.76</v>
      </c>
    </row>
    <row r="105" spans="1:8" ht="15.75" thickBot="1" x14ac:dyDescent="0.3">
      <c r="A105" s="1"/>
      <c r="B105" s="1"/>
      <c r="C105" s="1"/>
      <c r="D105" s="1"/>
      <c r="E105" s="1" t="s">
        <v>104</v>
      </c>
      <c r="F105" s="1"/>
      <c r="G105" s="1"/>
      <c r="H105" s="4">
        <v>1795.96</v>
      </c>
    </row>
    <row r="106" spans="1:8" ht="15.75" thickBot="1" x14ac:dyDescent="0.3">
      <c r="A106" s="1"/>
      <c r="B106" s="1"/>
      <c r="C106" s="1"/>
      <c r="D106" s="1" t="s">
        <v>105</v>
      </c>
      <c r="E106" s="1"/>
      <c r="F106" s="1"/>
      <c r="G106" s="1"/>
      <c r="H106" s="5">
        <f>ROUND(H16+SUM(H20:H29)+SUM(H32:H34)+H37+H41+SUM(H48:H49)+H53+H56+H60+H67+H71+H75+H78+H85+H90+H93+SUM(H96:H97)+SUM(H104:H105),5)</f>
        <v>101133.15</v>
      </c>
    </row>
    <row r="107" spans="1:8" ht="15.75" thickBot="1" x14ac:dyDescent="0.3">
      <c r="A107" s="1"/>
      <c r="B107" s="1" t="s">
        <v>106</v>
      </c>
      <c r="C107" s="1"/>
      <c r="D107" s="1"/>
      <c r="E107" s="1"/>
      <c r="F107" s="1"/>
      <c r="G107" s="1"/>
      <c r="H107" s="5">
        <f>ROUND(H2+H15-H106,5)</f>
        <v>-75402.69</v>
      </c>
    </row>
    <row r="108" spans="1:8" s="8" customFormat="1" ht="12" thickBot="1" x14ac:dyDescent="0.25">
      <c r="A108" s="1" t="s">
        <v>107</v>
      </c>
      <c r="B108" s="1"/>
      <c r="C108" s="1"/>
      <c r="D108" s="1"/>
      <c r="E108" s="1"/>
      <c r="F108" s="1"/>
      <c r="G108" s="1"/>
      <c r="H108" s="7">
        <f>H107</f>
        <v>-75402.69</v>
      </c>
    </row>
    <row r="109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April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2017-07-23T02:28:29Z</cp:lastPrinted>
  <dcterms:created xsi:type="dcterms:W3CDTF">2017-07-23T02:28:08Z</dcterms:created>
  <dcterms:modified xsi:type="dcterms:W3CDTF">2017-07-23T02:29:04Z</dcterms:modified>
</cp:coreProperties>
</file>