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1570" windowHeight="9510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Sheet1!$4:$4,Sheet1!$6:$6,Sheet1!$12:$12,Sheet1!$14:$14,Sheet1!$15:$15,Sheet1!$18:$18,Sheet1!$19:$19,Sheet1!$21:$21,Sheet1!$22:$22,Sheet1!$24:$24,Sheet1!$25:$25,Sheet1!$26:$26,Sheet1!$27:$27,Sheet1!$28:$28,Sheet1!$29:$29,Sheet1!$31:$31</definedName>
    <definedName name="QB_DATA_1" localSheetId="0" hidden="1">Sheet1!$32:$32,Sheet1!$35:$35,Sheet1!$38:$38,Sheet1!$39:$39,Sheet1!$42:$42,Sheet1!$43:$43,Sheet1!$45:$45,Sheet1!$47:$47,Sheet1!$48:$48,Sheet1!$51:$51,Sheet1!$52:$52,Sheet1!$54:$54,Sheet1!$56:$56,Sheet1!$60:$60,Sheet1!$62:$62,Sheet1!$63:$63</definedName>
    <definedName name="QB_DATA_2" localSheetId="0" hidden="1">Sheet1!$64:$64,Sheet1!$67:$67,Sheet1!$68:$68,Sheet1!$69:$69,Sheet1!$72:$72,Sheet1!$75:$75,Sheet1!$76:$76,Sheet1!$79:$79,Sheet1!$82:$82,Sheet1!$83:$83,Sheet1!$84:$84,Sheet1!$85:$85,Sheet1!$86:$86,Sheet1!$89:$89,Sheet1!$90:$90,Sheet1!$91:$91</definedName>
    <definedName name="QB_DATA_3" localSheetId="0" hidden="1">Sheet1!$92:$92,Sheet1!$93:$93,Sheet1!$96:$96,Sheet1!$97:$97,Sheet1!$99:$99,Sheet1!$101:$101,Sheet1!$102:$102,Sheet1!$103:$103,Sheet1!$104:$104,Sheet1!$107:$107,Sheet1!$110:$110,Sheet1!$111:$111,Sheet1!$112:$112,Sheet1!$113:$113,Sheet1!$114:$114,Sheet1!$117:$117</definedName>
    <definedName name="QB_FORMULA_0" localSheetId="0" hidden="1">Sheet1!$H$7,Sheet1!$H$8,Sheet1!$H$9,Sheet1!$H$16,Sheet1!$H$17,Sheet1!$H$23,Sheet1!$H$33,Sheet1!$H$36,Sheet1!$H$40,Sheet1!$H$44,Sheet1!$H$49,Sheet1!$H$53,Sheet1!$H$57,Sheet1!$H$61,Sheet1!$H$65,Sheet1!$H$70</definedName>
    <definedName name="QB_FORMULA_1" localSheetId="0" hidden="1">Sheet1!$H$73,Sheet1!$H$77,Sheet1!$H$80,Sheet1!$H$87,Sheet1!$H$94,Sheet1!$H$98,Sheet1!$H$105,Sheet1!$H$108,Sheet1!$H$115,Sheet1!$H$118,Sheet1!$H$119,Sheet1!$H$120,Sheet1!$H$121</definedName>
    <definedName name="QB_ROW_104040" localSheetId="0" hidden="1">Sheet1!$E$78</definedName>
    <definedName name="QB_ROW_104340" localSheetId="0" hidden="1">Sheet1!$E$80</definedName>
    <definedName name="QB_ROW_106250" localSheetId="0" hidden="1">Sheet1!$F$79</definedName>
    <definedName name="QB_ROW_107250" localSheetId="0" hidden="1">Sheet1!$F$110</definedName>
    <definedName name="QB_ROW_108250" localSheetId="0" hidden="1">Sheet1!$F$48</definedName>
    <definedName name="QB_ROW_109040" localSheetId="0" hidden="1">Sheet1!$E$81</definedName>
    <definedName name="QB_ROW_109340" localSheetId="0" hidden="1">Sheet1!$E$87</definedName>
    <definedName name="QB_ROW_111250" localSheetId="0" hidden="1">Sheet1!$F$86</definedName>
    <definedName name="QB_ROW_112040" localSheetId="0" hidden="1">Sheet1!$E$88</definedName>
    <definedName name="QB_ROW_112340" localSheetId="0" hidden="1">Sheet1!$E$94</definedName>
    <definedName name="QB_ROW_113250" localSheetId="0" hidden="1">Sheet1!$F$89</definedName>
    <definedName name="QB_ROW_115040" localSheetId="0" hidden="1">Sheet1!$E$95</definedName>
    <definedName name="QB_ROW_115340" localSheetId="0" hidden="1">Sheet1!$E$98</definedName>
    <definedName name="QB_ROW_121250" localSheetId="0" hidden="1">Sheet1!$F$51</definedName>
    <definedName name="QB_ROW_131340" localSheetId="0" hidden="1">Sheet1!$E$28</definedName>
    <definedName name="QB_ROW_132240" localSheetId="0" hidden="1">Sheet1!$E$19</definedName>
    <definedName name="QB_ROW_137040" localSheetId="0" hidden="1">Sheet1!$E$20</definedName>
    <definedName name="QB_ROW_137250" localSheetId="0" hidden="1">Sheet1!$F$22</definedName>
    <definedName name="QB_ROW_137340" localSheetId="0" hidden="1">Sheet1!$E$23</definedName>
    <definedName name="QB_ROW_138050" localSheetId="0" hidden="1">Sheet1!$F$59</definedName>
    <definedName name="QB_ROW_138350" localSheetId="0" hidden="1">Sheet1!$F$61</definedName>
    <definedName name="QB_ROW_142040" localSheetId="0" hidden="1">Sheet1!$E$11</definedName>
    <definedName name="QB_ROW_142340" localSheetId="0" hidden="1">Sheet1!$E$17</definedName>
    <definedName name="QB_ROW_144250" localSheetId="0" hidden="1">Sheet1!$F$12</definedName>
    <definedName name="QB_ROW_145050" localSheetId="0" hidden="1">Sheet1!$F$13</definedName>
    <definedName name="QB_ROW_145260" localSheetId="0" hidden="1">Sheet1!$G$15</definedName>
    <definedName name="QB_ROW_145350" localSheetId="0" hidden="1">Sheet1!$F$16</definedName>
    <definedName name="QB_ROW_146240" localSheetId="0" hidden="1">Sheet1!$E$29</definedName>
    <definedName name="QB_ROW_173040" localSheetId="0" hidden="1">Sheet1!$E$41</definedName>
    <definedName name="QB_ROW_173340" localSheetId="0" hidden="1">Sheet1!$E$44</definedName>
    <definedName name="QB_ROW_179250" localSheetId="0" hidden="1">Sheet1!$F$97</definedName>
    <definedName name="QB_ROW_18301" localSheetId="0" hidden="1">Sheet1!$A$121</definedName>
    <definedName name="QB_ROW_19011" localSheetId="0" hidden="1">Sheet1!$B$2</definedName>
    <definedName name="QB_ROW_19311" localSheetId="0" hidden="1">Sheet1!$B$120</definedName>
    <definedName name="QB_ROW_20031" localSheetId="0" hidden="1">Sheet1!$D$3</definedName>
    <definedName name="QB_ROW_20331" localSheetId="0" hidden="1">Sheet1!$D$8</definedName>
    <definedName name="QB_ROW_209040" localSheetId="0" hidden="1">Sheet1!$E$34</definedName>
    <definedName name="QB_ROW_209340" localSheetId="0" hidden="1">Sheet1!$E$36</definedName>
    <definedName name="QB_ROW_21031" localSheetId="0" hidden="1">Sheet1!$D$10</definedName>
    <definedName name="QB_ROW_21331" localSheetId="0" hidden="1">Sheet1!$D$119</definedName>
    <definedName name="QB_ROW_216350" localSheetId="0" hidden="1">Sheet1!$F$64</definedName>
    <definedName name="QB_ROW_217040" localSheetId="0" hidden="1">Sheet1!$E$66</definedName>
    <definedName name="QB_ROW_217340" localSheetId="0" hidden="1">Sheet1!$E$70</definedName>
    <definedName name="QB_ROW_218240" localSheetId="0" hidden="1">Sheet1!$E$27</definedName>
    <definedName name="QB_ROW_222040" localSheetId="0" hidden="1">Sheet1!$E$116</definedName>
    <definedName name="QB_ROW_222340" localSheetId="0" hidden="1">Sheet1!$E$118</definedName>
    <definedName name="QB_ROW_226250" localSheetId="0" hidden="1">Sheet1!$F$83</definedName>
    <definedName name="QB_ROW_227260" localSheetId="0" hidden="1">Sheet1!$G$60</definedName>
    <definedName name="QB_ROW_237040" localSheetId="0" hidden="1">Sheet1!$E$46</definedName>
    <definedName name="QB_ROW_237340" localSheetId="0" hidden="1">Sheet1!$E$49</definedName>
    <definedName name="QB_ROW_239040" localSheetId="0" hidden="1">Sheet1!$E$106</definedName>
    <definedName name="QB_ROW_239340" localSheetId="0" hidden="1">Sheet1!$E$108</definedName>
    <definedName name="QB_ROW_240040" localSheetId="0" hidden="1">Sheet1!$E$109</definedName>
    <definedName name="QB_ROW_240340" localSheetId="0" hidden="1">Sheet1!$E$115</definedName>
    <definedName name="QB_ROW_247250" localSheetId="0" hidden="1">Sheet1!$F$82</definedName>
    <definedName name="QB_ROW_252040" localSheetId="0" hidden="1">Sheet1!$E$37</definedName>
    <definedName name="QB_ROW_252250" localSheetId="0" hidden="1">Sheet1!$F$39</definedName>
    <definedName name="QB_ROW_252340" localSheetId="0" hidden="1">Sheet1!$E$40</definedName>
    <definedName name="QB_ROW_254250" localSheetId="0" hidden="1">Sheet1!$F$84</definedName>
    <definedName name="QB_ROW_255250" localSheetId="0" hidden="1">Sheet1!$F$85</definedName>
    <definedName name="QB_ROW_261040" localSheetId="0" hidden="1">Sheet1!$E$100</definedName>
    <definedName name="QB_ROW_261340" localSheetId="0" hidden="1">Sheet1!$E$105</definedName>
    <definedName name="QB_ROW_266250" localSheetId="0" hidden="1">Sheet1!$F$52</definedName>
    <definedName name="QB_ROW_289250" localSheetId="0" hidden="1">Sheet1!$F$114</definedName>
    <definedName name="QB_ROW_291250" localSheetId="0" hidden="1">Sheet1!$F$6</definedName>
    <definedName name="QB_ROW_323240" localSheetId="0" hidden="1">Sheet1!$E$25</definedName>
    <definedName name="QB_ROW_332250" localSheetId="0" hidden="1">Sheet1!$F$47</definedName>
    <definedName name="QB_ROW_334340" localSheetId="0" hidden="1">Sheet1!$E$99</definedName>
    <definedName name="QB_ROW_341250" localSheetId="0" hidden="1">Sheet1!$F$69</definedName>
    <definedName name="QB_ROW_342040" localSheetId="0" hidden="1">Sheet1!$E$71</definedName>
    <definedName name="QB_ROW_342340" localSheetId="0" hidden="1">Sheet1!$E$73</definedName>
    <definedName name="QB_ROW_343040" localSheetId="0" hidden="1">Sheet1!$E$74</definedName>
    <definedName name="QB_ROW_343340" localSheetId="0" hidden="1">Sheet1!$E$77</definedName>
    <definedName name="QB_ROW_345250" localSheetId="0" hidden="1">Sheet1!$F$75</definedName>
    <definedName name="QB_ROW_348250" localSheetId="0" hidden="1">Sheet1!$F$76</definedName>
    <definedName name="QB_ROW_354250" localSheetId="0" hidden="1">Sheet1!$F$38</definedName>
    <definedName name="QB_ROW_358250" localSheetId="0" hidden="1">Sheet1!$F$96</definedName>
    <definedName name="QB_ROW_359250" localSheetId="0" hidden="1">Sheet1!$F$90</definedName>
    <definedName name="QB_ROW_365250" localSheetId="0" hidden="1">Sheet1!$F$67</definedName>
    <definedName name="QB_ROW_372040" localSheetId="0" hidden="1">Sheet1!$E$5</definedName>
    <definedName name="QB_ROW_372340" localSheetId="0" hidden="1">Sheet1!$E$7</definedName>
    <definedName name="QB_ROW_391250" localSheetId="0" hidden="1">Sheet1!$F$113</definedName>
    <definedName name="QB_ROW_406250" localSheetId="0" hidden="1">Sheet1!$F$101</definedName>
    <definedName name="QB_ROW_411250" localSheetId="0" hidden="1">Sheet1!$F$21</definedName>
    <definedName name="QB_ROW_414250" localSheetId="0" hidden="1">Sheet1!$F$72</definedName>
    <definedName name="QB_ROW_423260" localSheetId="0" hidden="1">Sheet1!$G$14</definedName>
    <definedName name="QB_ROW_427250" localSheetId="0" hidden="1">Sheet1!$F$102</definedName>
    <definedName name="QB_ROW_430250" localSheetId="0" hidden="1">Sheet1!$F$91</definedName>
    <definedName name="QB_ROW_431250" localSheetId="0" hidden="1">Sheet1!$F$92</definedName>
    <definedName name="QB_ROW_444240" localSheetId="0" hidden="1">Sheet1!$E$45</definedName>
    <definedName name="QB_ROW_451250" localSheetId="0" hidden="1">Sheet1!$F$62</definedName>
    <definedName name="QB_ROW_452250" localSheetId="0" hidden="1">Sheet1!$F$63</definedName>
    <definedName name="QB_ROW_453250" localSheetId="0" hidden="1">Sheet1!$F$68</definedName>
    <definedName name="QB_ROW_455250" localSheetId="0" hidden="1">Sheet1!$F$103</definedName>
    <definedName name="QB_ROW_459240" localSheetId="0" hidden="1">Sheet1!$E$24</definedName>
    <definedName name="QB_ROW_460250" localSheetId="0" hidden="1">Sheet1!$F$93</definedName>
    <definedName name="QB_ROW_46040" localSheetId="0" hidden="1">Sheet1!$E$50</definedName>
    <definedName name="QB_ROW_46340" localSheetId="0" hidden="1">Sheet1!$E$53</definedName>
    <definedName name="QB_ROW_47240" localSheetId="0" hidden="1">Sheet1!$E$54</definedName>
    <definedName name="QB_ROW_481250" localSheetId="0" hidden="1">Sheet1!$F$31</definedName>
    <definedName name="QB_ROW_482250" localSheetId="0" hidden="1">Sheet1!$F$104</definedName>
    <definedName name="QB_ROW_488250" localSheetId="0" hidden="1">Sheet1!$F$117</definedName>
    <definedName name="QB_ROW_50250" localSheetId="0" hidden="1">Sheet1!$F$107</definedName>
    <definedName name="QB_ROW_51250" localSheetId="0" hidden="1">Sheet1!$F$111</definedName>
    <definedName name="QB_ROW_52250" localSheetId="0" hidden="1">Sheet1!$F$112</definedName>
    <definedName name="QB_ROW_61240" localSheetId="0" hidden="1">Sheet1!$E$4</definedName>
    <definedName name="QB_ROW_69040" localSheetId="0" hidden="1">Sheet1!$E$30</definedName>
    <definedName name="QB_ROW_69250" localSheetId="0" hidden="1">Sheet1!$F$32</definedName>
    <definedName name="QB_ROW_69340" localSheetId="0" hidden="1">Sheet1!$E$33</definedName>
    <definedName name="QB_ROW_71250" localSheetId="0" hidden="1">Sheet1!$F$42</definedName>
    <definedName name="QB_ROW_73250" localSheetId="0" hidden="1">Sheet1!$F$35</definedName>
    <definedName name="QB_ROW_74350" localSheetId="0" hidden="1">Sheet1!$F$43</definedName>
    <definedName name="QB_ROW_78240" localSheetId="0" hidden="1">Sheet1!$E$26</definedName>
    <definedName name="QB_ROW_86321" localSheetId="0" hidden="1">Sheet1!$C$9</definedName>
    <definedName name="QB_ROW_91240" localSheetId="0" hidden="1">Sheet1!$E$18</definedName>
    <definedName name="QB_ROW_94040" localSheetId="0" hidden="1">Sheet1!$E$55</definedName>
    <definedName name="QB_ROW_94340" localSheetId="0" hidden="1">Sheet1!$E$57</definedName>
    <definedName name="QB_ROW_96250" localSheetId="0" hidden="1">Sheet1!$F$56</definedName>
    <definedName name="QB_ROW_97040" localSheetId="0" hidden="1">Sheet1!$E$58</definedName>
    <definedName name="QB_ROW_97340" localSheetId="0" hidden="1">Sheet1!$E$65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20180831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20180801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1" i="1" l="1"/>
  <c r="H120" i="1"/>
  <c r="H119" i="1"/>
  <c r="H118" i="1"/>
  <c r="H115" i="1"/>
  <c r="H108" i="1"/>
  <c r="H105" i="1"/>
  <c r="H98" i="1"/>
  <c r="H94" i="1"/>
  <c r="H87" i="1"/>
  <c r="H80" i="1"/>
  <c r="H77" i="1"/>
  <c r="H73" i="1"/>
  <c r="H70" i="1"/>
  <c r="H65" i="1"/>
  <c r="H61" i="1"/>
  <c r="H57" i="1"/>
  <c r="H53" i="1"/>
  <c r="H49" i="1"/>
  <c r="H44" i="1"/>
  <c r="H40" i="1"/>
  <c r="H36" i="1"/>
  <c r="H33" i="1"/>
  <c r="H23" i="1"/>
  <c r="H17" i="1"/>
  <c r="H16" i="1"/>
  <c r="H9" i="1"/>
  <c r="H8" i="1"/>
  <c r="H7" i="1"/>
</calcChain>
</file>

<file path=xl/sharedStrings.xml><?xml version="1.0" encoding="utf-8"?>
<sst xmlns="http://schemas.openxmlformats.org/spreadsheetml/2006/main" count="121" uniqueCount="121">
  <si>
    <t>Aug 18</t>
  </si>
  <si>
    <t>Ordinary Income/Expense</t>
  </si>
  <si>
    <t>Income</t>
  </si>
  <si>
    <t>4400.0 · Interest Income</t>
  </si>
  <si>
    <t>4810.0 · OTHER  FEES</t>
  </si>
  <si>
    <t>4815.0 · Well Develop Application Inspec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</si>
  <si>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</si>
  <si>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</si>
  <si>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</si>
  <si>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</si>
  <si>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</si>
  <si>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</si>
  <si>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</si>
  <si>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</si>
  <si>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</si>
  <si>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</si>
  <si>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</si>
  <si>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6005.0 · Print/Copy/Photo Services</t>
  </si>
  <si>
    <t>6007.0 · Postage Freight Shipping</t>
  </si>
  <si>
    <t>6010.0 · Office Supplies</t>
  </si>
  <si>
    <t>6010.1 · Canteen</t>
  </si>
  <si>
    <t>6010.0 · Office Supplies - Other</t>
  </si>
  <si>
    <t>Total 6010.0 · Office Supplies</t>
  </si>
  <si>
    <t>6010.2 · Office Furniture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</si>
  <si>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</si>
  <si>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</si>
  <si>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</si>
  <si>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</si>
  <si>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</si>
  <si>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6020.0 · Advertising</t>
  </si>
  <si>
    <t>6020.12 · Public Notices</t>
  </si>
  <si>
    <t>6020.0 · Advertising - Other</t>
  </si>
  <si>
    <t>Total 6020.0 · Advertising</t>
  </si>
  <si>
    <t>6021.0 · MISCELLANEOUS EXPENSES</t>
  </si>
  <si>
    <t>6021.3 · Bank Charges</t>
  </si>
  <si>
    <t>Total 6021.0 · MISCELLANEOUS EXPENSES</t>
  </si>
  <si>
    <t>6022.0 · Accounting System Operation</t>
  </si>
  <si>
    <t>6022.1 · Timekeeping Service-prepaid</t>
  </si>
  <si>
    <t>6022.0 · Accounting System Operation - Other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</si>
  <si>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</si>
  <si>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</si>
  <si>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</si>
  <si>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</si>
  <si>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</si>
  <si>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6025.4 · Facilities Repairs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</si>
  <si>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</si>
  <si>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</si>
  <si>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</si>
  <si>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</si>
  <si>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</si>
  <si>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6065.2 · Directors Registration Fees</t>
  </si>
  <si>
    <t>6065.3 · Directors Non-Travel Reimb/Exp</t>
  </si>
  <si>
    <t>Total 6065.0 · DIRECTOR EXPENSES</t>
  </si>
  <si>
    <t>6066.0 · Directors Compensation</t>
  </si>
  <si>
    <t>6075.0 · DUES &amp; MEMBERSHIPS</t>
  </si>
  <si>
    <t>6077.0 · Staff Dues &amp; Memberships</t>
  </si>
  <si>
    <t>Total 6075.0 · DUES &amp; MEMBERSHIPS</t>
  </si>
  <si>
    <t>6080.0 · EDUCATION AND OUTREACH</t>
  </si>
  <si>
    <t>6080.20 · OUTREACH</t>
  </si>
  <si>
    <t>6080.23 · Media and PR</t>
  </si>
  <si>
    <t>Total 6080.20 · OUTREACH</t>
  </si>
  <si>
    <t>6080.28 · Contracted Support</t>
  </si>
  <si>
    <t>6080.29 · Equipment and Supplies</t>
  </si>
  <si>
    <t>6080.35 · GENERAL SUPPORT</t>
  </si>
  <si>
    <t>Total 6080.0 · EDUCATION AND OUTREACH</t>
  </si>
  <si>
    <t>6081.0 · REGULATORY COMPLIANCE</t>
  </si>
  <si>
    <t>6081.2 · Well Sampling and Services</t>
  </si>
  <si>
    <t>6081.5 · Contracted Support</t>
  </si>
  <si>
    <t>6081.6 · Equipment and Supplies</t>
  </si>
  <si>
    <t>Total 6081.0 · REGULATORY COMPLIANCE</t>
  </si>
  <si>
    <t>6084.92 · GENERAL MANAGEMENT</t>
  </si>
  <si>
    <t>6086.3 · Contracted Support</t>
  </si>
  <si>
    <t>Total 6084.92 · GENERAL MANAGEMENT</t>
  </si>
  <si>
    <t>6089.0 · AQUIFER SCIENCE</t>
  </si>
  <si>
    <t>6089.2 · Water Chemistry Studies</t>
  </si>
  <si>
    <t>6089.3 · Monitor Wells, Equipment /Suppl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</si>
  <si>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</si>
  <si>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</si>
  <si>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</si>
  <si>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</si>
  <si>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</si>
  <si>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</si>
  <si>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</si>
  <si>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</si>
  <si>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</si>
  <si>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</si>
  <si>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</si>
  <si>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</si>
  <si>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</si>
  <si>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6163.0 · Needmore</t>
  </si>
  <si>
    <t>6168.2 · SOAH</t>
  </si>
  <si>
    <t>6168.3 · DSWW TPDES</t>
  </si>
  <si>
    <t>6168.5 · EP</t>
  </si>
  <si>
    <t>Total 6160.0 · LEGAL SERVICES</t>
  </si>
  <si>
    <t>6170.0 · PROFESSIONAL SERVICES</t>
  </si>
  <si>
    <t>6176.1 · District Database Project</t>
  </si>
  <si>
    <t>6178.0 · Elections</t>
  </si>
  <si>
    <t>Total 6170.0 · PROFESSIONAL SERVICES</t>
  </si>
  <si>
    <t>6179.0 · LEGISLATION</t>
  </si>
  <si>
    <t>6184.0 · DISCRETIONARY FUNDS</t>
  </si>
  <si>
    <t>6184.1 · Principal BS</t>
  </si>
  <si>
    <t>6184.4 · Senior DCW</t>
  </si>
  <si>
    <t>6184.5 · Senior RHG</t>
  </si>
  <si>
    <t>6184.7 · Senior KBE</t>
  </si>
  <si>
    <t>Total 6184.0 · DISCRETIONARY FUNDS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</si>
  <si>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</si>
  <si>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</si>
  <si>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</si>
  <si>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</si>
  <si>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</si>
  <si>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</si>
  <si>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</si>
  <si>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</si>
  <si>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</si>
  <si>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</si>
  <si>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6800.0 · PROJECTS</t>
  </si>
  <si>
    <t>6805.0 · 2018 Travis County ILA</t>
  </si>
  <si>
    <t>Total 6800.0 · PROJECTS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</si>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</sst>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22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6" width="3" style="12" customWidth="1"/>
    <col min="7" max="7" width="35" style="12" customWidth="1"/>
    <col min="8" max="8" width="9.2851562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2036.35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5</v>
      </c>
      <c r="G6" s="1"/>
      <c r="H6" s="3">
        <v>2000</v>
      </c>
    </row>
    <row r="7" spans="1:8" ht="15.75" thickBot="1" x14ac:dyDescent="0.3">
      <c r="A7" s="1"/>
      <c r="B7" s="1"/>
      <c r="C7" s="1"/>
      <c r="D7" s="1"/>
      <c r="E7" s="1" t="s">
        <v>6</v>
      </c>
      <c r="F7" s="1"/>
      <c r="G7" s="1"/>
      <c r="H7" s="4">
        <f>ROUND(SUM(H5:H6),5)</f>
        <v>2000</v>
      </c>
    </row>
    <row r="8" spans="1:8" ht="15.75" thickBot="1" x14ac:dyDescent="0.3">
      <c r="A8" s="1"/>
      <c r="B8" s="1"/>
      <c r="C8" s="1"/>
      <c r="D8" s="1" t="s">
        <v>7</v>
      </c>
      <c r="E8" s="1"/>
      <c r="F8" s="1"/>
      <c r="G8" s="1"/>
      <c r="H8" s="5">
        <f>ROUND(SUM(H3:H4)+H7,5)</f>
        <v>4036.35</v>
      </c>
    </row>
    <row r="9" spans="1:8" x14ac:dyDescent="0.25">
      <c r="A9" s="1"/>
      <c r="B9" s="1"/>
      <c r="C9" s="1" t="s">
        <v>8</v>
      </c>
      <c r="D9" s="1"/>
      <c r="E9" s="1"/>
      <c r="F9" s="1"/>
      <c r="G9" s="1"/>
      <c r="H9" s="2">
        <f>H8</f>
        <v>4036.35</v>
      </c>
    </row>
    <row r="10" spans="1:8" x14ac:dyDescent="0.25">
      <c r="A10" s="1"/>
      <c r="B10" s="1"/>
      <c r="C10" s="1"/>
      <c r="D10" s="1" t="s">
        <v>9</v>
      </c>
      <c r="E10" s="1"/>
      <c r="F10" s="1"/>
      <c r="G10" s="1"/>
      <c r="H10" s="2"/>
    </row>
    <row r="11" spans="1:8" x14ac:dyDescent="0.25">
      <c r="A11" s="1"/>
      <c r="B11" s="1"/>
      <c r="C11" s="1"/>
      <c r="D11" s="1"/>
      <c r="E11" s="1" t="s">
        <v>10</v>
      </c>
      <c r="F11" s="1"/>
      <c r="G11" s="1"/>
      <c r="H11" s="2"/>
    </row>
    <row r="12" spans="1:8" x14ac:dyDescent="0.25">
      <c r="A12" s="1"/>
      <c r="B12" s="1"/>
      <c r="C12" s="1"/>
      <c r="D12" s="1"/>
      <c r="E12" s="1"/>
      <c r="F12" s="1" t="s">
        <v>11</v>
      </c>
      <c r="G12" s="1"/>
      <c r="H12" s="2">
        <v>565.05999999999995</v>
      </c>
    </row>
    <row r="13" spans="1:8" x14ac:dyDescent="0.25">
      <c r="A13" s="1"/>
      <c r="B13" s="1"/>
      <c r="C13" s="1"/>
      <c r="D13" s="1"/>
      <c r="E13" s="1"/>
      <c r="F13" s="1" t="s">
        <v>12</v>
      </c>
      <c r="G13" s="1"/>
      <c r="H13" s="2"/>
    </row>
    <row r="14" spans="1:8" x14ac:dyDescent="0.25">
      <c r="A14" s="1"/>
      <c r="B14" s="1"/>
      <c r="C14" s="1"/>
      <c r="D14" s="1"/>
      <c r="E14" s="1"/>
      <c r="F14" s="1"/>
      <c r="G14" s="1" t="s">
        <v>13</v>
      </c>
      <c r="H14" s="2">
        <v>216.49</v>
      </c>
    </row>
    <row r="15" spans="1:8" ht="15.75" thickBot="1" x14ac:dyDescent="0.3">
      <c r="A15" s="1"/>
      <c r="B15" s="1"/>
      <c r="C15" s="1"/>
      <c r="D15" s="1"/>
      <c r="E15" s="1"/>
      <c r="F15" s="1"/>
      <c r="G15" s="1" t="s">
        <v>14</v>
      </c>
      <c r="H15" s="3">
        <v>856.59</v>
      </c>
    </row>
    <row r="16" spans="1:8" ht="15.75" thickBot="1" x14ac:dyDescent="0.3">
      <c r="A16" s="1"/>
      <c r="B16" s="1"/>
      <c r="C16" s="1"/>
      <c r="D16" s="1"/>
      <c r="E16" s="1"/>
      <c r="F16" s="1" t="s">
        <v>15</v>
      </c>
      <c r="G16" s="1"/>
      <c r="H16" s="5">
        <f>ROUND(SUM(H13:H15),5)</f>
        <v>1073.08</v>
      </c>
    </row>
    <row r="17" spans="1:8" x14ac:dyDescent="0.25">
      <c r="A17" s="1"/>
      <c r="B17" s="1"/>
      <c r="C17" s="1"/>
      <c r="D17" s="1"/>
      <c r="E17" s="1" t="s">
        <v>16</v>
      </c>
      <c r="F17" s="1"/>
      <c r="G17" s="1"/>
      <c r="H17" s="2">
        <f>ROUND(SUM(H11:H12)+H16,5)</f>
        <v>1638.14</v>
      </c>
    </row>
    <row r="18" spans="1:8" x14ac:dyDescent="0.25">
      <c r="A18" s="1"/>
      <c r="B18" s="1"/>
      <c r="C18" s="1"/>
      <c r="D18" s="1"/>
      <c r="E18" s="1" t="s">
        <v>17</v>
      </c>
      <c r="F18" s="1"/>
      <c r="G18" s="1"/>
      <c r="H18" s="2">
        <v>37.96</v>
      </c>
    </row>
    <row r="19" spans="1:8" x14ac:dyDescent="0.25">
      <c r="A19" s="1"/>
      <c r="B19" s="1"/>
      <c r="C19" s="1"/>
      <c r="D19" s="1"/>
      <c r="E19" s="1" t="s">
        <v>18</v>
      </c>
      <c r="F19" s="1"/>
      <c r="G19" s="1"/>
      <c r="H19" s="2">
        <v>358.53</v>
      </c>
    </row>
    <row r="20" spans="1:8" x14ac:dyDescent="0.25">
      <c r="A20" s="1"/>
      <c r="B20" s="1"/>
      <c r="C20" s="1"/>
      <c r="D20" s="1"/>
      <c r="E20" s="1" t="s">
        <v>19</v>
      </c>
      <c r="F20" s="1"/>
      <c r="G20" s="1"/>
      <c r="H20" s="2"/>
    </row>
    <row r="21" spans="1:8" x14ac:dyDescent="0.25">
      <c r="A21" s="1"/>
      <c r="B21" s="1"/>
      <c r="C21" s="1"/>
      <c r="D21" s="1"/>
      <c r="E21" s="1"/>
      <c r="F21" s="1" t="s">
        <v>20</v>
      </c>
      <c r="G21" s="1"/>
      <c r="H21" s="2">
        <v>403.67</v>
      </c>
    </row>
    <row r="22" spans="1:8" ht="15.75" thickBot="1" x14ac:dyDescent="0.3">
      <c r="A22" s="1"/>
      <c r="B22" s="1"/>
      <c r="C22" s="1"/>
      <c r="D22" s="1"/>
      <c r="E22" s="1"/>
      <c r="F22" s="1" t="s">
        <v>21</v>
      </c>
      <c r="G22" s="1"/>
      <c r="H22" s="6">
        <v>416.22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>
        <f>ROUND(SUM(H20:H22),5)</f>
        <v>819.89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v>281.42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v>1909.16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366.67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1000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>
        <v>384.99</v>
      </c>
    </row>
    <row r="29" spans="1:8" x14ac:dyDescent="0.25">
      <c r="A29" s="1"/>
      <c r="B29" s="1"/>
      <c r="C29" s="1"/>
      <c r="D29" s="1"/>
      <c r="E29" s="1" t="s">
        <v>28</v>
      </c>
      <c r="F29" s="1"/>
      <c r="G29" s="1"/>
      <c r="H29" s="2">
        <v>284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/>
    </row>
    <row r="31" spans="1:8" x14ac:dyDescent="0.25">
      <c r="A31" s="1"/>
      <c r="B31" s="1"/>
      <c r="C31" s="1"/>
      <c r="D31" s="1"/>
      <c r="E31" s="1"/>
      <c r="F31" s="1" t="s">
        <v>30</v>
      </c>
      <c r="G31" s="1"/>
      <c r="H31" s="2">
        <v>613.6</v>
      </c>
    </row>
    <row r="32" spans="1:8" ht="15.75" thickBot="1" x14ac:dyDescent="0.3">
      <c r="A32" s="1"/>
      <c r="B32" s="1"/>
      <c r="C32" s="1"/>
      <c r="D32" s="1"/>
      <c r="E32" s="1"/>
      <c r="F32" s="1" t="s">
        <v>31</v>
      </c>
      <c r="G32" s="1"/>
      <c r="H32" s="6">
        <v>102.5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>
        <f>ROUND(SUM(H30:H32),5)</f>
        <v>716.1</v>
      </c>
    </row>
    <row r="34" spans="1:8" x14ac:dyDescent="0.25">
      <c r="A34" s="1"/>
      <c r="B34" s="1"/>
      <c r="C34" s="1"/>
      <c r="D34" s="1"/>
      <c r="E34" s="1" t="s">
        <v>33</v>
      </c>
      <c r="F34" s="1"/>
      <c r="G34" s="1"/>
      <c r="H34" s="2"/>
    </row>
    <row r="35" spans="1:8" ht="15.75" thickBot="1" x14ac:dyDescent="0.3">
      <c r="A35" s="1"/>
      <c r="B35" s="1"/>
      <c r="C35" s="1"/>
      <c r="D35" s="1"/>
      <c r="E35" s="1"/>
      <c r="F35" s="1" t="s">
        <v>34</v>
      </c>
      <c r="G35" s="1"/>
      <c r="H35" s="6">
        <v>4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>
        <f>ROUND(SUM(H34:H35),5)</f>
        <v>4</v>
      </c>
    </row>
    <row r="37" spans="1:8" x14ac:dyDescent="0.25">
      <c r="A37" s="1"/>
      <c r="B37" s="1"/>
      <c r="C37" s="1"/>
      <c r="D37" s="1"/>
      <c r="E37" s="1" t="s">
        <v>36</v>
      </c>
      <c r="F37" s="1"/>
      <c r="G37" s="1"/>
      <c r="H37" s="2"/>
    </row>
    <row r="38" spans="1:8" x14ac:dyDescent="0.25">
      <c r="A38" s="1"/>
      <c r="B38" s="1"/>
      <c r="C38" s="1"/>
      <c r="D38" s="1"/>
      <c r="E38" s="1"/>
      <c r="F38" s="1" t="s">
        <v>37</v>
      </c>
      <c r="G38" s="1"/>
      <c r="H38" s="2">
        <v>232.75</v>
      </c>
    </row>
    <row r="39" spans="1:8" ht="15.75" thickBot="1" x14ac:dyDescent="0.3">
      <c r="A39" s="1"/>
      <c r="B39" s="1"/>
      <c r="C39" s="1"/>
      <c r="D39" s="1"/>
      <c r="E39" s="1"/>
      <c r="F39" s="1" t="s">
        <v>38</v>
      </c>
      <c r="G39" s="1"/>
      <c r="H39" s="6">
        <v>36</v>
      </c>
    </row>
    <row r="40" spans="1:8" x14ac:dyDescent="0.25">
      <c r="A40" s="1"/>
      <c r="B40" s="1"/>
      <c r="C40" s="1"/>
      <c r="D40" s="1"/>
      <c r="E40" s="1" t="s">
        <v>39</v>
      </c>
      <c r="F40" s="1"/>
      <c r="G40" s="1"/>
      <c r="H40" s="2">
        <f>ROUND(SUM(H37:H39),5)</f>
        <v>268.75</v>
      </c>
    </row>
    <row r="41" spans="1:8" x14ac:dyDescent="0.25">
      <c r="A41" s="1"/>
      <c r="B41" s="1"/>
      <c r="C41" s="1"/>
      <c r="D41" s="1"/>
      <c r="E41" s="1" t="s">
        <v>40</v>
      </c>
      <c r="F41" s="1"/>
      <c r="G41" s="1"/>
      <c r="H41" s="2"/>
    </row>
    <row r="42" spans="1:8" x14ac:dyDescent="0.25">
      <c r="A42" s="1"/>
      <c r="B42" s="1"/>
      <c r="C42" s="1"/>
      <c r="D42" s="1"/>
      <c r="E42" s="1"/>
      <c r="F42" s="1" t="s">
        <v>41</v>
      </c>
      <c r="G42" s="1"/>
      <c r="H42" s="2">
        <v>554.29999999999995</v>
      </c>
    </row>
    <row r="43" spans="1:8" ht="15.75" thickBot="1" x14ac:dyDescent="0.3">
      <c r="A43" s="1"/>
      <c r="B43" s="1"/>
      <c r="C43" s="1"/>
      <c r="D43" s="1"/>
      <c r="E43" s="1"/>
      <c r="F43" s="1" t="s">
        <v>42</v>
      </c>
      <c r="G43" s="1"/>
      <c r="H43" s="6">
        <v>811.85</v>
      </c>
    </row>
    <row r="44" spans="1:8" x14ac:dyDescent="0.25">
      <c r="A44" s="1"/>
      <c r="B44" s="1"/>
      <c r="C44" s="1"/>
      <c r="D44" s="1"/>
      <c r="E44" s="1" t="s">
        <v>43</v>
      </c>
      <c r="F44" s="1"/>
      <c r="G44" s="1"/>
      <c r="H44" s="2">
        <f>ROUND(SUM(H41:H43),5)</f>
        <v>1366.15</v>
      </c>
    </row>
    <row r="45" spans="1:8" x14ac:dyDescent="0.25">
      <c r="A45" s="1"/>
      <c r="B45" s="1"/>
      <c r="C45" s="1"/>
      <c r="D45" s="1"/>
      <c r="E45" s="1" t="s">
        <v>44</v>
      </c>
      <c r="F45" s="1"/>
      <c r="G45" s="1"/>
      <c r="H45" s="2">
        <v>55</v>
      </c>
    </row>
    <row r="46" spans="1:8" x14ac:dyDescent="0.25">
      <c r="A46" s="1"/>
      <c r="B46" s="1"/>
      <c r="C46" s="1"/>
      <c r="D46" s="1"/>
      <c r="E46" s="1" t="s">
        <v>45</v>
      </c>
      <c r="F46" s="1"/>
      <c r="G46" s="1"/>
      <c r="H46" s="2"/>
    </row>
    <row r="47" spans="1:8" x14ac:dyDescent="0.25">
      <c r="A47" s="1"/>
      <c r="B47" s="1"/>
      <c r="C47" s="1"/>
      <c r="D47" s="1"/>
      <c r="E47" s="1"/>
      <c r="F47" s="1" t="s">
        <v>46</v>
      </c>
      <c r="G47" s="1"/>
      <c r="H47" s="2">
        <v>680.5</v>
      </c>
    </row>
    <row r="48" spans="1:8" ht="15.75" thickBot="1" x14ac:dyDescent="0.3">
      <c r="A48" s="1"/>
      <c r="B48" s="1"/>
      <c r="C48" s="1"/>
      <c r="D48" s="1"/>
      <c r="E48" s="1"/>
      <c r="F48" s="1" t="s">
        <v>47</v>
      </c>
      <c r="G48" s="1"/>
      <c r="H48" s="6">
        <v>97.19</v>
      </c>
    </row>
    <row r="49" spans="1:8" x14ac:dyDescent="0.25">
      <c r="A49" s="1"/>
      <c r="B49" s="1"/>
      <c r="C49" s="1"/>
      <c r="D49" s="1"/>
      <c r="E49" s="1" t="s">
        <v>48</v>
      </c>
      <c r="F49" s="1"/>
      <c r="G49" s="1"/>
      <c r="H49" s="2">
        <f>ROUND(SUM(H46:H48),5)</f>
        <v>777.69</v>
      </c>
    </row>
    <row r="50" spans="1:8" x14ac:dyDescent="0.25">
      <c r="A50" s="1"/>
      <c r="B50" s="1"/>
      <c r="C50" s="1"/>
      <c r="D50" s="1"/>
      <c r="E50" s="1" t="s">
        <v>49</v>
      </c>
      <c r="F50" s="1"/>
      <c r="G50" s="1"/>
      <c r="H50" s="2"/>
    </row>
    <row r="51" spans="1:8" x14ac:dyDescent="0.25">
      <c r="A51" s="1"/>
      <c r="B51" s="1"/>
      <c r="C51" s="1"/>
      <c r="D51" s="1"/>
      <c r="E51" s="1"/>
      <c r="F51" s="1" t="s">
        <v>50</v>
      </c>
      <c r="G51" s="1"/>
      <c r="H51" s="2">
        <v>535</v>
      </c>
    </row>
    <row r="52" spans="1:8" ht="15.75" thickBot="1" x14ac:dyDescent="0.3">
      <c r="A52" s="1"/>
      <c r="B52" s="1"/>
      <c r="C52" s="1"/>
      <c r="D52" s="1"/>
      <c r="E52" s="1"/>
      <c r="F52" s="1" t="s">
        <v>51</v>
      </c>
      <c r="G52" s="1"/>
      <c r="H52" s="6">
        <v>15.48</v>
      </c>
    </row>
    <row r="53" spans="1:8" x14ac:dyDescent="0.25">
      <c r="A53" s="1"/>
      <c r="B53" s="1"/>
      <c r="C53" s="1"/>
      <c r="D53" s="1"/>
      <c r="E53" s="1" t="s">
        <v>52</v>
      </c>
      <c r="F53" s="1"/>
      <c r="G53" s="1"/>
      <c r="H53" s="2">
        <f>ROUND(SUM(H50:H52),5)</f>
        <v>550.48</v>
      </c>
    </row>
    <row r="54" spans="1:8" x14ac:dyDescent="0.25">
      <c r="A54" s="1"/>
      <c r="B54" s="1"/>
      <c r="C54" s="1"/>
      <c r="D54" s="1"/>
      <c r="E54" s="1" t="s">
        <v>53</v>
      </c>
      <c r="F54" s="1"/>
      <c r="G54" s="1"/>
      <c r="H54" s="2">
        <v>8100</v>
      </c>
    </row>
    <row r="55" spans="1:8" x14ac:dyDescent="0.25">
      <c r="A55" s="1"/>
      <c r="B55" s="1"/>
      <c r="C55" s="1"/>
      <c r="D55" s="1"/>
      <c r="E55" s="1" t="s">
        <v>54</v>
      </c>
      <c r="F55" s="1"/>
      <c r="G55" s="1"/>
      <c r="H55" s="2"/>
    </row>
    <row r="56" spans="1:8" ht="15.75" thickBot="1" x14ac:dyDescent="0.3">
      <c r="A56" s="1"/>
      <c r="B56" s="1"/>
      <c r="C56" s="1"/>
      <c r="D56" s="1"/>
      <c r="E56" s="1"/>
      <c r="F56" s="1" t="s">
        <v>55</v>
      </c>
      <c r="G56" s="1"/>
      <c r="H56" s="6">
        <v>596</v>
      </c>
    </row>
    <row r="57" spans="1:8" x14ac:dyDescent="0.25">
      <c r="A57" s="1"/>
      <c r="B57" s="1"/>
      <c r="C57" s="1"/>
      <c r="D57" s="1"/>
      <c r="E57" s="1" t="s">
        <v>56</v>
      </c>
      <c r="F57" s="1"/>
      <c r="G57" s="1"/>
      <c r="H57" s="2">
        <f>ROUND(SUM(H55:H56),5)</f>
        <v>596</v>
      </c>
    </row>
    <row r="58" spans="1:8" x14ac:dyDescent="0.25">
      <c r="A58" s="1"/>
      <c r="B58" s="1"/>
      <c r="C58" s="1"/>
      <c r="D58" s="1"/>
      <c r="E58" s="1" t="s">
        <v>57</v>
      </c>
      <c r="F58" s="1"/>
      <c r="G58" s="1"/>
      <c r="H58" s="2"/>
    </row>
    <row r="59" spans="1:8" x14ac:dyDescent="0.25">
      <c r="A59" s="1"/>
      <c r="B59" s="1"/>
      <c r="C59" s="1"/>
      <c r="D59" s="1"/>
      <c r="E59" s="1"/>
      <c r="F59" s="1" t="s">
        <v>58</v>
      </c>
      <c r="G59" s="1"/>
      <c r="H59" s="2"/>
    </row>
    <row r="60" spans="1:8" ht="15.75" thickBot="1" x14ac:dyDescent="0.3">
      <c r="A60" s="1"/>
      <c r="B60" s="1"/>
      <c r="C60" s="1"/>
      <c r="D60" s="1"/>
      <c r="E60" s="1"/>
      <c r="F60" s="1"/>
      <c r="G60" s="1" t="s">
        <v>59</v>
      </c>
      <c r="H60" s="6">
        <v>275</v>
      </c>
    </row>
    <row r="61" spans="1:8" x14ac:dyDescent="0.25">
      <c r="A61" s="1"/>
      <c r="B61" s="1"/>
      <c r="C61" s="1"/>
      <c r="D61" s="1"/>
      <c r="E61" s="1"/>
      <c r="F61" s="1" t="s">
        <v>60</v>
      </c>
      <c r="G61" s="1"/>
      <c r="H61" s="2">
        <f>ROUND(SUM(H59:H60),5)</f>
        <v>275</v>
      </c>
    </row>
    <row r="62" spans="1:8" x14ac:dyDescent="0.25">
      <c r="A62" s="1"/>
      <c r="B62" s="1"/>
      <c r="C62" s="1"/>
      <c r="D62" s="1"/>
      <c r="E62" s="1"/>
      <c r="F62" s="1" t="s">
        <v>61</v>
      </c>
      <c r="G62" s="1"/>
      <c r="H62" s="2">
        <v>2800</v>
      </c>
    </row>
    <row r="63" spans="1:8" x14ac:dyDescent="0.25">
      <c r="A63" s="1"/>
      <c r="B63" s="1"/>
      <c r="C63" s="1"/>
      <c r="D63" s="1"/>
      <c r="E63" s="1"/>
      <c r="F63" s="1" t="s">
        <v>62</v>
      </c>
      <c r="G63" s="1"/>
      <c r="H63" s="2">
        <v>38.56</v>
      </c>
    </row>
    <row r="64" spans="1:8" ht="15.75" thickBot="1" x14ac:dyDescent="0.3">
      <c r="A64" s="1"/>
      <c r="B64" s="1"/>
      <c r="C64" s="1"/>
      <c r="D64" s="1"/>
      <c r="E64" s="1"/>
      <c r="F64" s="1" t="s">
        <v>63</v>
      </c>
      <c r="G64" s="1"/>
      <c r="H64" s="6">
        <v>1728.34</v>
      </c>
    </row>
    <row r="65" spans="1:8" x14ac:dyDescent="0.25">
      <c r="A65" s="1"/>
      <c r="B65" s="1"/>
      <c r="C65" s="1"/>
      <c r="D65" s="1"/>
      <c r="E65" s="1" t="s">
        <v>64</v>
      </c>
      <c r="F65" s="1"/>
      <c r="G65" s="1"/>
      <c r="H65" s="2">
        <f>ROUND(H58+SUM(H61:H64),5)</f>
        <v>4841.8999999999996</v>
      </c>
    </row>
    <row r="66" spans="1:8" x14ac:dyDescent="0.25">
      <c r="A66" s="1"/>
      <c r="B66" s="1"/>
      <c r="C66" s="1"/>
      <c r="D66" s="1"/>
      <c r="E66" s="1" t="s">
        <v>65</v>
      </c>
      <c r="F66" s="1"/>
      <c r="G66" s="1"/>
      <c r="H66" s="2"/>
    </row>
    <row r="67" spans="1:8" x14ac:dyDescent="0.25">
      <c r="A67" s="1"/>
      <c r="B67" s="1"/>
      <c r="C67" s="1"/>
      <c r="D67" s="1"/>
      <c r="E67" s="1"/>
      <c r="F67" s="1" t="s">
        <v>66</v>
      </c>
      <c r="G67" s="1"/>
      <c r="H67" s="2">
        <v>4867.84</v>
      </c>
    </row>
    <row r="68" spans="1:8" x14ac:dyDescent="0.25">
      <c r="A68" s="1"/>
      <c r="B68" s="1"/>
      <c r="C68" s="1"/>
      <c r="D68" s="1"/>
      <c r="E68" s="1"/>
      <c r="F68" s="1" t="s">
        <v>67</v>
      </c>
      <c r="G68" s="1"/>
      <c r="H68" s="2">
        <v>3852.47</v>
      </c>
    </row>
    <row r="69" spans="1:8" ht="15.75" thickBot="1" x14ac:dyDescent="0.3">
      <c r="A69" s="1"/>
      <c r="B69" s="1"/>
      <c r="C69" s="1"/>
      <c r="D69" s="1"/>
      <c r="E69" s="1"/>
      <c r="F69" s="1" t="s">
        <v>68</v>
      </c>
      <c r="G69" s="1"/>
      <c r="H69" s="6">
        <v>137.13</v>
      </c>
    </row>
    <row r="70" spans="1:8" x14ac:dyDescent="0.25">
      <c r="A70" s="1"/>
      <c r="B70" s="1"/>
      <c r="C70" s="1"/>
      <c r="D70" s="1"/>
      <c r="E70" s="1" t="s">
        <v>69</v>
      </c>
      <c r="F70" s="1"/>
      <c r="G70" s="1"/>
      <c r="H70" s="2">
        <f>ROUND(SUM(H66:H69),5)</f>
        <v>8857.44</v>
      </c>
    </row>
    <row r="71" spans="1:8" x14ac:dyDescent="0.25">
      <c r="A71" s="1"/>
      <c r="B71" s="1"/>
      <c r="C71" s="1"/>
      <c r="D71" s="1"/>
      <c r="E71" s="1" t="s">
        <v>70</v>
      </c>
      <c r="F71" s="1"/>
      <c r="G71" s="1"/>
      <c r="H71" s="2"/>
    </row>
    <row r="72" spans="1:8" ht="15.75" thickBot="1" x14ac:dyDescent="0.3">
      <c r="A72" s="1"/>
      <c r="B72" s="1"/>
      <c r="C72" s="1"/>
      <c r="D72" s="1"/>
      <c r="E72" s="1"/>
      <c r="F72" s="1" t="s">
        <v>71</v>
      </c>
      <c r="G72" s="1"/>
      <c r="H72" s="6">
        <v>7500</v>
      </c>
    </row>
    <row r="73" spans="1:8" x14ac:dyDescent="0.25">
      <c r="A73" s="1"/>
      <c r="B73" s="1"/>
      <c r="C73" s="1"/>
      <c r="D73" s="1"/>
      <c r="E73" s="1" t="s">
        <v>72</v>
      </c>
      <c r="F73" s="1"/>
      <c r="G73" s="1"/>
      <c r="H73" s="2">
        <f>ROUND(SUM(H71:H72),5)</f>
        <v>7500</v>
      </c>
    </row>
    <row r="74" spans="1:8" x14ac:dyDescent="0.25">
      <c r="A74" s="1"/>
      <c r="B74" s="1"/>
      <c r="C74" s="1"/>
      <c r="D74" s="1"/>
      <c r="E74" s="1" t="s">
        <v>73</v>
      </c>
      <c r="F74" s="1"/>
      <c r="G74" s="1"/>
      <c r="H74" s="2"/>
    </row>
    <row r="75" spans="1:8" x14ac:dyDescent="0.25">
      <c r="A75" s="1"/>
      <c r="B75" s="1"/>
      <c r="C75" s="1"/>
      <c r="D75" s="1"/>
      <c r="E75" s="1"/>
      <c r="F75" s="1" t="s">
        <v>74</v>
      </c>
      <c r="G75" s="1"/>
      <c r="H75" s="2">
        <v>1456</v>
      </c>
    </row>
    <row r="76" spans="1:8" ht="15.75" thickBot="1" x14ac:dyDescent="0.3">
      <c r="A76" s="1"/>
      <c r="B76" s="1"/>
      <c r="C76" s="1"/>
      <c r="D76" s="1"/>
      <c r="E76" s="1"/>
      <c r="F76" s="1" t="s">
        <v>75</v>
      </c>
      <c r="G76" s="1"/>
      <c r="H76" s="6">
        <v>2129.7399999999998</v>
      </c>
    </row>
    <row r="77" spans="1:8" x14ac:dyDescent="0.25">
      <c r="A77" s="1"/>
      <c r="B77" s="1"/>
      <c r="C77" s="1"/>
      <c r="D77" s="1"/>
      <c r="E77" s="1" t="s">
        <v>76</v>
      </c>
      <c r="F77" s="1"/>
      <c r="G77" s="1"/>
      <c r="H77" s="2">
        <f>ROUND(SUM(H74:H76),5)</f>
        <v>3585.74</v>
      </c>
    </row>
    <row r="78" spans="1:8" x14ac:dyDescent="0.25">
      <c r="A78" s="1"/>
      <c r="B78" s="1"/>
      <c r="C78" s="1"/>
      <c r="D78" s="1"/>
      <c r="E78" s="1" t="s">
        <v>77</v>
      </c>
      <c r="F78" s="1"/>
      <c r="G78" s="1"/>
      <c r="H78" s="2"/>
    </row>
    <row r="79" spans="1:8" ht="15.75" thickBot="1" x14ac:dyDescent="0.3">
      <c r="A79" s="1"/>
      <c r="B79" s="1"/>
      <c r="C79" s="1"/>
      <c r="D79" s="1"/>
      <c r="E79" s="1"/>
      <c r="F79" s="1" t="s">
        <v>78</v>
      </c>
      <c r="G79" s="1"/>
      <c r="H79" s="6">
        <v>436.83</v>
      </c>
    </row>
    <row r="80" spans="1:8" x14ac:dyDescent="0.25">
      <c r="A80" s="1"/>
      <c r="B80" s="1"/>
      <c r="C80" s="1"/>
      <c r="D80" s="1"/>
      <c r="E80" s="1" t="s">
        <v>79</v>
      </c>
      <c r="F80" s="1"/>
      <c r="G80" s="1"/>
      <c r="H80" s="2">
        <f>ROUND(SUM(H78:H79),5)</f>
        <v>436.83</v>
      </c>
    </row>
    <row r="81" spans="1:8" x14ac:dyDescent="0.25">
      <c r="A81" s="1"/>
      <c r="B81" s="1"/>
      <c r="C81" s="1"/>
      <c r="D81" s="1"/>
      <c r="E81" s="1" t="s">
        <v>80</v>
      </c>
      <c r="F81" s="1"/>
      <c r="G81" s="1"/>
      <c r="H81" s="2"/>
    </row>
    <row r="82" spans="1:8" x14ac:dyDescent="0.25">
      <c r="A82" s="1"/>
      <c r="B82" s="1"/>
      <c r="C82" s="1"/>
      <c r="D82" s="1"/>
      <c r="E82" s="1"/>
      <c r="F82" s="1" t="s">
        <v>81</v>
      </c>
      <c r="G82" s="1"/>
      <c r="H82" s="2">
        <v>8513.51</v>
      </c>
    </row>
    <row r="83" spans="1:8" x14ac:dyDescent="0.25">
      <c r="A83" s="1"/>
      <c r="B83" s="1"/>
      <c r="C83" s="1"/>
      <c r="D83" s="1"/>
      <c r="E83" s="1"/>
      <c r="F83" s="1" t="s">
        <v>82</v>
      </c>
      <c r="G83" s="1"/>
      <c r="H83" s="2">
        <v>1037.26</v>
      </c>
    </row>
    <row r="84" spans="1:8" x14ac:dyDescent="0.25">
      <c r="A84" s="1"/>
      <c r="B84" s="1"/>
      <c r="C84" s="1"/>
      <c r="D84" s="1"/>
      <c r="E84" s="1"/>
      <c r="F84" s="1" t="s">
        <v>83</v>
      </c>
      <c r="G84" s="1"/>
      <c r="H84" s="2">
        <v>1551.19</v>
      </c>
    </row>
    <row r="85" spans="1:8" x14ac:dyDescent="0.25">
      <c r="A85" s="1"/>
      <c r="B85" s="1"/>
      <c r="C85" s="1"/>
      <c r="D85" s="1"/>
      <c r="E85" s="1"/>
      <c r="F85" s="1" t="s">
        <v>84</v>
      </c>
      <c r="G85" s="1"/>
      <c r="H85" s="2">
        <v>996.24</v>
      </c>
    </row>
    <row r="86" spans="1:8" ht="15.75" thickBot="1" x14ac:dyDescent="0.3">
      <c r="A86" s="1"/>
      <c r="B86" s="1"/>
      <c r="C86" s="1"/>
      <c r="D86" s="1"/>
      <c r="E86" s="1"/>
      <c r="F86" s="1" t="s">
        <v>85</v>
      </c>
      <c r="G86" s="1"/>
      <c r="H86" s="6">
        <v>128.76</v>
      </c>
    </row>
    <row r="87" spans="1:8" x14ac:dyDescent="0.25">
      <c r="A87" s="1"/>
      <c r="B87" s="1"/>
      <c r="C87" s="1"/>
      <c r="D87" s="1"/>
      <c r="E87" s="1" t="s">
        <v>86</v>
      </c>
      <c r="F87" s="1"/>
      <c r="G87" s="1"/>
      <c r="H87" s="2">
        <f>ROUND(SUM(H81:H86),5)</f>
        <v>12226.96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/>
    </row>
    <row r="89" spans="1:8" x14ac:dyDescent="0.25">
      <c r="A89" s="1"/>
      <c r="B89" s="1"/>
      <c r="C89" s="1"/>
      <c r="D89" s="1"/>
      <c r="E89" s="1"/>
      <c r="F89" s="1" t="s">
        <v>88</v>
      </c>
      <c r="G89" s="1"/>
      <c r="H89" s="2">
        <v>2562</v>
      </c>
    </row>
    <row r="90" spans="1:8" x14ac:dyDescent="0.25">
      <c r="A90" s="1"/>
      <c r="B90" s="1"/>
      <c r="C90" s="1"/>
      <c r="D90" s="1"/>
      <c r="E90" s="1"/>
      <c r="F90" s="1" t="s">
        <v>89</v>
      </c>
      <c r="G90" s="1"/>
      <c r="H90" s="2">
        <v>1270</v>
      </c>
    </row>
    <row r="91" spans="1:8" x14ac:dyDescent="0.25">
      <c r="A91" s="1"/>
      <c r="B91" s="1"/>
      <c r="C91" s="1"/>
      <c r="D91" s="1"/>
      <c r="E91" s="1"/>
      <c r="F91" s="1" t="s">
        <v>90</v>
      </c>
      <c r="G91" s="1"/>
      <c r="H91" s="2">
        <v>1320</v>
      </c>
    </row>
    <row r="92" spans="1:8" x14ac:dyDescent="0.25">
      <c r="A92" s="1"/>
      <c r="B92" s="1"/>
      <c r="C92" s="1"/>
      <c r="D92" s="1"/>
      <c r="E92" s="1"/>
      <c r="F92" s="1" t="s">
        <v>91</v>
      </c>
      <c r="G92" s="1"/>
      <c r="H92" s="2">
        <v>3391.28</v>
      </c>
    </row>
    <row r="93" spans="1:8" ht="15.75" thickBot="1" x14ac:dyDescent="0.3">
      <c r="A93" s="1"/>
      <c r="B93" s="1"/>
      <c r="C93" s="1"/>
      <c r="D93" s="1"/>
      <c r="E93" s="1"/>
      <c r="F93" s="1" t="s">
        <v>92</v>
      </c>
      <c r="G93" s="1"/>
      <c r="H93" s="6">
        <v>5985.35</v>
      </c>
    </row>
    <row r="94" spans="1:8" x14ac:dyDescent="0.25">
      <c r="A94" s="1"/>
      <c r="B94" s="1"/>
      <c r="C94" s="1"/>
      <c r="D94" s="1"/>
      <c r="E94" s="1" t="s">
        <v>93</v>
      </c>
      <c r="F94" s="1"/>
      <c r="G94" s="1"/>
      <c r="H94" s="2">
        <f>ROUND(SUM(H88:H93),5)</f>
        <v>14528.63</v>
      </c>
    </row>
    <row r="95" spans="1:8" x14ac:dyDescent="0.25">
      <c r="A95" s="1"/>
      <c r="B95" s="1"/>
      <c r="C95" s="1"/>
      <c r="D95" s="1"/>
      <c r="E95" s="1" t="s">
        <v>94</v>
      </c>
      <c r="F95" s="1"/>
      <c r="G95" s="1"/>
      <c r="H95" s="2"/>
    </row>
    <row r="96" spans="1:8" x14ac:dyDescent="0.25">
      <c r="A96" s="1"/>
      <c r="B96" s="1"/>
      <c r="C96" s="1"/>
      <c r="D96" s="1"/>
      <c r="E96" s="1"/>
      <c r="F96" s="1" t="s">
        <v>95</v>
      </c>
      <c r="G96" s="1"/>
      <c r="H96" s="2">
        <v>39283</v>
      </c>
    </row>
    <row r="97" spans="1:8" ht="15.75" thickBot="1" x14ac:dyDescent="0.3">
      <c r="A97" s="1"/>
      <c r="B97" s="1"/>
      <c r="C97" s="1"/>
      <c r="D97" s="1"/>
      <c r="E97" s="1"/>
      <c r="F97" s="1" t="s">
        <v>96</v>
      </c>
      <c r="G97" s="1"/>
      <c r="H97" s="6">
        <v>885.25</v>
      </c>
    </row>
    <row r="98" spans="1:8" x14ac:dyDescent="0.25">
      <c r="A98" s="1"/>
      <c r="B98" s="1"/>
      <c r="C98" s="1"/>
      <c r="D98" s="1"/>
      <c r="E98" s="1" t="s">
        <v>97</v>
      </c>
      <c r="F98" s="1"/>
      <c r="G98" s="1"/>
      <c r="H98" s="2">
        <f>ROUND(SUM(H95:H97),5)</f>
        <v>40168.25</v>
      </c>
    </row>
    <row r="99" spans="1:8" x14ac:dyDescent="0.25">
      <c r="A99" s="1"/>
      <c r="B99" s="1"/>
      <c r="C99" s="1"/>
      <c r="D99" s="1"/>
      <c r="E99" s="1" t="s">
        <v>98</v>
      </c>
      <c r="F99" s="1"/>
      <c r="G99" s="1"/>
      <c r="H99" s="2">
        <v>2000</v>
      </c>
    </row>
    <row r="100" spans="1:8" x14ac:dyDescent="0.25">
      <c r="A100" s="1"/>
      <c r="B100" s="1"/>
      <c r="C100" s="1"/>
      <c r="D100" s="1"/>
      <c r="E100" s="1" t="s">
        <v>99</v>
      </c>
      <c r="F100" s="1"/>
      <c r="G100" s="1"/>
      <c r="H100" s="2"/>
    </row>
    <row r="101" spans="1:8" x14ac:dyDescent="0.25">
      <c r="A101" s="1"/>
      <c r="B101" s="1"/>
      <c r="C101" s="1"/>
      <c r="D101" s="1"/>
      <c r="E101" s="1"/>
      <c r="F101" s="1" t="s">
        <v>100</v>
      </c>
      <c r="G101" s="1"/>
      <c r="H101" s="2">
        <v>2499</v>
      </c>
    </row>
    <row r="102" spans="1:8" x14ac:dyDescent="0.25">
      <c r="A102" s="1"/>
      <c r="B102" s="1"/>
      <c r="C102" s="1"/>
      <c r="D102" s="1"/>
      <c r="E102" s="1"/>
      <c r="F102" s="1" t="s">
        <v>101</v>
      </c>
      <c r="G102" s="1"/>
      <c r="H102" s="2">
        <v>559.84</v>
      </c>
    </row>
    <row r="103" spans="1:8" x14ac:dyDescent="0.25">
      <c r="A103" s="1"/>
      <c r="B103" s="1"/>
      <c r="C103" s="1"/>
      <c r="D103" s="1"/>
      <c r="E103" s="1"/>
      <c r="F103" s="1" t="s">
        <v>102</v>
      </c>
      <c r="G103" s="1"/>
      <c r="H103" s="2">
        <v>1500</v>
      </c>
    </row>
    <row r="104" spans="1:8" ht="15.75" thickBot="1" x14ac:dyDescent="0.3">
      <c r="A104" s="1"/>
      <c r="B104" s="1"/>
      <c r="C104" s="1"/>
      <c r="D104" s="1"/>
      <c r="E104" s="1"/>
      <c r="F104" s="1" t="s">
        <v>103</v>
      </c>
      <c r="G104" s="1"/>
      <c r="H104" s="6">
        <v>1082.93</v>
      </c>
    </row>
    <row r="105" spans="1:8" x14ac:dyDescent="0.25">
      <c r="A105" s="1"/>
      <c r="B105" s="1"/>
      <c r="C105" s="1"/>
      <c r="D105" s="1"/>
      <c r="E105" s="1" t="s">
        <v>104</v>
      </c>
      <c r="F105" s="1"/>
      <c r="G105" s="1"/>
      <c r="H105" s="2">
        <f>ROUND(SUM(H100:H104),5)</f>
        <v>5641.77</v>
      </c>
    </row>
    <row r="106" spans="1:8" x14ac:dyDescent="0.25">
      <c r="A106" s="1"/>
      <c r="B106" s="1"/>
      <c r="C106" s="1"/>
      <c r="D106" s="1"/>
      <c r="E106" s="1" t="s">
        <v>105</v>
      </c>
      <c r="F106" s="1"/>
      <c r="G106" s="1"/>
      <c r="H106" s="2"/>
    </row>
    <row r="107" spans="1:8" ht="15.75" thickBot="1" x14ac:dyDescent="0.3">
      <c r="A107" s="1"/>
      <c r="B107" s="1"/>
      <c r="C107" s="1"/>
      <c r="D107" s="1"/>
      <c r="E107" s="1"/>
      <c r="F107" s="1" t="s">
        <v>106</v>
      </c>
      <c r="G107" s="1"/>
      <c r="H107" s="6">
        <v>137377.26999999999</v>
      </c>
    </row>
    <row r="108" spans="1:8" x14ac:dyDescent="0.25">
      <c r="A108" s="1"/>
      <c r="B108" s="1"/>
      <c r="C108" s="1"/>
      <c r="D108" s="1"/>
      <c r="E108" s="1" t="s">
        <v>107</v>
      </c>
      <c r="F108" s="1"/>
      <c r="G108" s="1"/>
      <c r="H108" s="2">
        <f>ROUND(SUM(H106:H107),5)</f>
        <v>137377.26999999999</v>
      </c>
    </row>
    <row r="109" spans="1:8" x14ac:dyDescent="0.25">
      <c r="A109" s="1"/>
      <c r="B109" s="1"/>
      <c r="C109" s="1"/>
      <c r="D109" s="1"/>
      <c r="E109" s="1" t="s">
        <v>108</v>
      </c>
      <c r="F109" s="1"/>
      <c r="G109" s="1"/>
      <c r="H109" s="2"/>
    </row>
    <row r="110" spans="1:8" x14ac:dyDescent="0.25">
      <c r="A110" s="1"/>
      <c r="B110" s="1"/>
      <c r="C110" s="1"/>
      <c r="D110" s="1"/>
      <c r="E110" s="1"/>
      <c r="F110" s="1" t="s">
        <v>109</v>
      </c>
      <c r="G110" s="1"/>
      <c r="H110" s="2">
        <v>254.88</v>
      </c>
    </row>
    <row r="111" spans="1:8" x14ac:dyDescent="0.25">
      <c r="A111" s="1"/>
      <c r="B111" s="1"/>
      <c r="C111" s="1"/>
      <c r="D111" s="1"/>
      <c r="E111" s="1"/>
      <c r="F111" s="1" t="s">
        <v>110</v>
      </c>
      <c r="G111" s="1"/>
      <c r="H111" s="2">
        <v>10876.72</v>
      </c>
    </row>
    <row r="112" spans="1:8" x14ac:dyDescent="0.25">
      <c r="A112" s="1"/>
      <c r="B112" s="1"/>
      <c r="C112" s="1"/>
      <c r="D112" s="1"/>
      <c r="E112" s="1"/>
      <c r="F112" s="1" t="s">
        <v>111</v>
      </c>
      <c r="G112" s="1"/>
      <c r="H112" s="2">
        <v>8177.71</v>
      </c>
    </row>
    <row r="113" spans="1:8" x14ac:dyDescent="0.25">
      <c r="A113" s="1"/>
      <c r="B113" s="1"/>
      <c r="C113" s="1"/>
      <c r="D113" s="1"/>
      <c r="E113" s="1"/>
      <c r="F113" s="1" t="s">
        <v>112</v>
      </c>
      <c r="G113" s="1"/>
      <c r="H113" s="2">
        <v>158.19999999999999</v>
      </c>
    </row>
    <row r="114" spans="1:8" ht="15.75" thickBot="1" x14ac:dyDescent="0.3">
      <c r="A114" s="1"/>
      <c r="B114" s="1"/>
      <c r="C114" s="1"/>
      <c r="D114" s="1"/>
      <c r="E114" s="1"/>
      <c r="F114" s="1" t="s">
        <v>113</v>
      </c>
      <c r="G114" s="1"/>
      <c r="H114" s="6">
        <v>339.15</v>
      </c>
    </row>
    <row r="115" spans="1:8" x14ac:dyDescent="0.25">
      <c r="A115" s="1"/>
      <c r="B115" s="1"/>
      <c r="C115" s="1"/>
      <c r="D115" s="1"/>
      <c r="E115" s="1" t="s">
        <v>114</v>
      </c>
      <c r="F115" s="1"/>
      <c r="G115" s="1"/>
      <c r="H115" s="2">
        <f>ROUND(SUM(H109:H114),5)</f>
        <v>19806.66</v>
      </c>
    </row>
    <row r="116" spans="1:8" x14ac:dyDescent="0.25">
      <c r="A116" s="1"/>
      <c r="B116" s="1"/>
      <c r="C116" s="1"/>
      <c r="D116" s="1"/>
      <c r="E116" s="1" t="s">
        <v>115</v>
      </c>
      <c r="F116" s="1"/>
      <c r="G116" s="1"/>
      <c r="H116" s="2"/>
    </row>
    <row r="117" spans="1:8" ht="15.75" thickBot="1" x14ac:dyDescent="0.3">
      <c r="A117" s="1"/>
      <c r="B117" s="1"/>
      <c r="C117" s="1"/>
      <c r="D117" s="1"/>
      <c r="E117" s="1"/>
      <c r="F117" s="1" t="s">
        <v>116</v>
      </c>
      <c r="G117" s="1"/>
      <c r="H117" s="3">
        <v>2062.9499999999998</v>
      </c>
    </row>
    <row r="118" spans="1:8" ht="15.75" thickBot="1" x14ac:dyDescent="0.3">
      <c r="A118" s="1"/>
      <c r="B118" s="1"/>
      <c r="C118" s="1"/>
      <c r="D118" s="1"/>
      <c r="E118" s="1" t="s">
        <v>117</v>
      </c>
      <c r="F118" s="1"/>
      <c r="G118" s="1"/>
      <c r="H118" s="4">
        <f>ROUND(SUM(H116:H117),5)</f>
        <v>2062.9499999999998</v>
      </c>
    </row>
    <row r="119" spans="1:8" ht="15.75" thickBot="1" x14ac:dyDescent="0.3">
      <c r="A119" s="1"/>
      <c r="B119" s="1"/>
      <c r="C119" s="1"/>
      <c r="D119" s="1" t="s">
        <v>118</v>
      </c>
      <c r="E119" s="1"/>
      <c r="F119" s="1"/>
      <c r="G119" s="1"/>
      <c r="H119" s="4">
        <f>ROUND(H10+SUM(H17:H19)+SUM(H23:H29)+H33+H36+H40+SUM(H44:H45)+H49+SUM(H53:H54)+H57+H65+H70+H73+H77+H80+H87+H94+SUM(H98:H99)+H105+H108+H115+H118,5)</f>
        <v>278549.33</v>
      </c>
    </row>
    <row r="120" spans="1:8" ht="15.75" thickBot="1" x14ac:dyDescent="0.3">
      <c r="A120" s="1"/>
      <c r="B120" s="1" t="s">
        <v>119</v>
      </c>
      <c r="C120" s="1"/>
      <c r="D120" s="1"/>
      <c r="E120" s="1"/>
      <c r="F120" s="1"/>
      <c r="G120" s="1"/>
      <c r="H120" s="4">
        <f>ROUND(H2+H9-H119,5)</f>
        <v>-274512.98</v>
      </c>
    </row>
    <row r="121" spans="1:8" s="8" customFormat="1" ht="12" thickBot="1" x14ac:dyDescent="0.25">
      <c r="A121" s="1" t="s">
        <v>120</v>
      </c>
      <c r="B121" s="1"/>
      <c r="C121" s="1"/>
      <c r="D121" s="1"/>
      <c r="E121" s="1"/>
      <c r="F121" s="1"/>
      <c r="G121" s="1"/>
      <c r="H121" s="7">
        <f>H120</f>
        <v>-274512.98</v>
      </c>
    </row>
    <row r="122" spans="1:8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Profit &amp;&amp; Loss
&amp;10 August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2018-09-17T18:24:30Z</cp:lastPrinted>
  <dcterms:created xsi:type="dcterms:W3CDTF">2018-09-17T18:24:02Z</dcterms:created>
  <dcterms:modified xsi:type="dcterms:W3CDTF">2018-09-17T18:24:56Z</dcterms:modified>
</cp:coreProperties>
</file>