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865" windowHeight="1341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Sheet1!$4:$4,Sheet1!$6:$6,Sheet1!$9:$9,Sheet1!$10:$10,Sheet1!$13:$13,Sheet1!$14:$14,Sheet1!$20:$20,Sheet1!$22:$22,Sheet1!$23:$23,Sheet1!$26:$26,Sheet1!$28:$28,Sheet1!$29:$29,Sheet1!$31:$31,Sheet1!$32:$32,Sheet1!$33:$33,Sheet1!$34:$34</definedName>
    <definedName name="QB_DATA_1" localSheetId="0" hidden="1">Sheet1!$35:$35,Sheet1!$37:$37,Sheet1!$40:$40,Sheet1!$41:$41,Sheet1!$44:$44,Sheet1!$45:$45,Sheet1!$48:$48,Sheet1!$49:$49,Sheet1!$51:$51,Sheet1!$53:$53,Sheet1!$54:$54,Sheet1!$56:$56,Sheet1!$58:$58,Sheet1!$59:$59,Sheet1!$63:$63,Sheet1!$65:$65</definedName>
    <definedName name="QB_DATA_2" localSheetId="0" hidden="1">Sheet1!$68:$68,Sheet1!$69:$69,Sheet1!$72:$72,Sheet1!$73:$73,Sheet1!$76:$76,Sheet1!$77:$77,Sheet1!$78:$78,Sheet1!$81:$81,Sheet1!$84:$84,Sheet1!$85:$85,Sheet1!$86:$86,Sheet1!$87:$87,Sheet1!$88:$88,Sheet1!$91:$91,Sheet1!$92:$92,Sheet1!$93:$93</definedName>
    <definedName name="QB_DATA_3" localSheetId="0" hidden="1">Sheet1!$94:$94,Sheet1!$95:$95,Sheet1!$98:$98,Sheet1!$100:$100,Sheet1!$102:$102,Sheet1!$105:$105,Sheet1!$108:$108,Sheet1!$109:$109,Sheet1!$110:$110,Sheet1!$111:$111,Sheet1!$112:$112,Sheet1!$114:$114</definedName>
    <definedName name="QB_FORMULA_0" localSheetId="0" hidden="1">Sheet1!$H$7,Sheet1!$H$11,Sheet1!$H$15,Sheet1!$H$16,Sheet1!$H$17,Sheet1!$H$24,Sheet1!$H$25,Sheet1!$H$30,Sheet1!$H$38,Sheet1!$H$42,Sheet1!$H$46,Sheet1!$H$50,Sheet1!$H$55,Sheet1!$H$60,Sheet1!$H$64,Sheet1!$H$66</definedName>
    <definedName name="QB_FORMULA_1" localSheetId="0" hidden="1">Sheet1!$H$70,Sheet1!$H$74,Sheet1!$H$79,Sheet1!$H$82,Sheet1!$H$89,Sheet1!$H$96,Sheet1!$H$99,Sheet1!$H$103,Sheet1!$H$106,Sheet1!$H$113,Sheet1!$H$115,Sheet1!$H$116,Sheet1!$H$117</definedName>
    <definedName name="QB_ROW_104040" localSheetId="0" hidden="1">Sheet1!$E$80</definedName>
    <definedName name="QB_ROW_104340" localSheetId="0" hidden="1">Sheet1!$E$82</definedName>
    <definedName name="QB_ROW_106250" localSheetId="0" hidden="1">Sheet1!$F$81</definedName>
    <definedName name="QB_ROW_107250" localSheetId="0" hidden="1">Sheet1!$F$108</definedName>
    <definedName name="QB_ROW_108250" localSheetId="0" hidden="1">Sheet1!$F$54</definedName>
    <definedName name="QB_ROW_109040" localSheetId="0" hidden="1">Sheet1!$E$83</definedName>
    <definedName name="QB_ROW_109340" localSheetId="0" hidden="1">Sheet1!$E$89</definedName>
    <definedName name="QB_ROW_111250" localSheetId="0" hidden="1">Sheet1!$F$88</definedName>
    <definedName name="QB_ROW_112040" localSheetId="0" hidden="1">Sheet1!$E$90</definedName>
    <definedName name="QB_ROW_112340" localSheetId="0" hidden="1">Sheet1!$E$96</definedName>
    <definedName name="QB_ROW_113250" localSheetId="0" hidden="1">Sheet1!$F$91</definedName>
    <definedName name="QB_ROW_115040" localSheetId="0" hidden="1">Sheet1!$E$97</definedName>
    <definedName name="QB_ROW_115340" localSheetId="0" hidden="1">Sheet1!$E$99</definedName>
    <definedName name="QB_ROW_118250" localSheetId="0" hidden="1">Sheet1!$F$98</definedName>
    <definedName name="QB_ROW_125040" localSheetId="0" hidden="1">Sheet1!$E$101</definedName>
    <definedName name="QB_ROW_125340" localSheetId="0" hidden="1">Sheet1!$E$103</definedName>
    <definedName name="QB_ROW_128250" localSheetId="0" hidden="1">Sheet1!$F$102</definedName>
    <definedName name="QB_ROW_131340" localSheetId="0" hidden="1">Sheet1!$E$34</definedName>
    <definedName name="QB_ROW_137040" localSheetId="0" hidden="1">Sheet1!$E$27</definedName>
    <definedName name="QB_ROW_137250" localSheetId="0" hidden="1">Sheet1!$F$29</definedName>
    <definedName name="QB_ROW_137340" localSheetId="0" hidden="1">Sheet1!$E$30</definedName>
    <definedName name="QB_ROW_138050" localSheetId="0" hidden="1">Sheet1!$F$62</definedName>
    <definedName name="QB_ROW_138350" localSheetId="0" hidden="1">Sheet1!$F$64</definedName>
    <definedName name="QB_ROW_139250" localSheetId="0" hidden="1">Sheet1!$F$40</definedName>
    <definedName name="QB_ROW_142040" localSheetId="0" hidden="1">Sheet1!$E$19</definedName>
    <definedName name="QB_ROW_142340" localSheetId="0" hidden="1">Sheet1!$E$25</definedName>
    <definedName name="QB_ROW_144250" localSheetId="0" hidden="1">Sheet1!$F$20</definedName>
    <definedName name="QB_ROW_145050" localSheetId="0" hidden="1">Sheet1!$F$21</definedName>
    <definedName name="QB_ROW_145260" localSheetId="0" hidden="1">Sheet1!$G$23</definedName>
    <definedName name="QB_ROW_145350" localSheetId="0" hidden="1">Sheet1!$F$24</definedName>
    <definedName name="QB_ROW_146240" localSheetId="0" hidden="1">Sheet1!$E$35</definedName>
    <definedName name="QB_ROW_173040" localSheetId="0" hidden="1">Sheet1!$E$47</definedName>
    <definedName name="QB_ROW_173340" localSheetId="0" hidden="1">Sheet1!$E$50</definedName>
    <definedName name="QB_ROW_18301" localSheetId="0" hidden="1">Sheet1!$A$117</definedName>
    <definedName name="QB_ROW_19011" localSheetId="0" hidden="1">Sheet1!$B$2</definedName>
    <definedName name="QB_ROW_19311" localSheetId="0" hidden="1">Sheet1!$B$116</definedName>
    <definedName name="QB_ROW_196250" localSheetId="0" hidden="1">Sheet1!$F$6</definedName>
    <definedName name="QB_ROW_200240" localSheetId="0" hidden="1">Sheet1!$E$51</definedName>
    <definedName name="QB_ROW_20031" localSheetId="0" hidden="1">Sheet1!$D$3</definedName>
    <definedName name="QB_ROW_20331" localSheetId="0" hidden="1">Sheet1!$D$16</definedName>
    <definedName name="QB_ROW_209040" localSheetId="0" hidden="1">Sheet1!$E$39</definedName>
    <definedName name="QB_ROW_209340" localSheetId="0" hidden="1">Sheet1!$E$42</definedName>
    <definedName name="QB_ROW_21031" localSheetId="0" hidden="1">Sheet1!$D$18</definedName>
    <definedName name="QB_ROW_21331" localSheetId="0" hidden="1">Sheet1!$D$115</definedName>
    <definedName name="QB_ROW_216350" localSheetId="0" hidden="1">Sheet1!$F$65</definedName>
    <definedName name="QB_ROW_217040" localSheetId="0" hidden="1">Sheet1!$E$67</definedName>
    <definedName name="QB_ROW_217340" localSheetId="0" hidden="1">Sheet1!$E$70</definedName>
    <definedName name="QB_ROW_218240" localSheetId="0" hidden="1">Sheet1!$E$33</definedName>
    <definedName name="QB_ROW_226250" localSheetId="0" hidden="1">Sheet1!$F$85</definedName>
    <definedName name="QB_ROW_227260" localSheetId="0" hidden="1">Sheet1!$G$63</definedName>
    <definedName name="QB_ROW_237040" localSheetId="0" hidden="1">Sheet1!$E$52</definedName>
    <definedName name="QB_ROW_237340" localSheetId="0" hidden="1">Sheet1!$E$55</definedName>
    <definedName name="QB_ROW_239040" localSheetId="0" hidden="1">Sheet1!$E$104</definedName>
    <definedName name="QB_ROW_239340" localSheetId="0" hidden="1">Sheet1!$E$106</definedName>
    <definedName name="QB_ROW_240040" localSheetId="0" hidden="1">Sheet1!$E$107</definedName>
    <definedName name="QB_ROW_240340" localSheetId="0" hidden="1">Sheet1!$E$113</definedName>
    <definedName name="QB_ROW_247250" localSheetId="0" hidden="1">Sheet1!$F$84</definedName>
    <definedName name="QB_ROW_252040" localSheetId="0" hidden="1">Sheet1!$E$43</definedName>
    <definedName name="QB_ROW_252250" localSheetId="0" hidden="1">Sheet1!$F$45</definedName>
    <definedName name="QB_ROW_252340" localSheetId="0" hidden="1">Sheet1!$E$46</definedName>
    <definedName name="QB_ROW_254250" localSheetId="0" hidden="1">Sheet1!$F$86</definedName>
    <definedName name="QB_ROW_255250" localSheetId="0" hidden="1">Sheet1!$F$87</definedName>
    <definedName name="QB_ROW_289250" localSheetId="0" hidden="1">Sheet1!$F$112</definedName>
    <definedName name="QB_ROW_291250" localSheetId="0" hidden="1">Sheet1!$F$14</definedName>
    <definedName name="QB_ROW_323240" localSheetId="0" hidden="1">Sheet1!$E$31</definedName>
    <definedName name="QB_ROW_332250" localSheetId="0" hidden="1">Sheet1!$F$53</definedName>
    <definedName name="QB_ROW_334340" localSheetId="0" hidden="1">Sheet1!$E$100</definedName>
    <definedName name="QB_ROW_342040" localSheetId="0" hidden="1">Sheet1!$E$71</definedName>
    <definedName name="QB_ROW_342340" localSheetId="0" hidden="1">Sheet1!$E$74</definedName>
    <definedName name="QB_ROW_343040" localSheetId="0" hidden="1">Sheet1!$E$75</definedName>
    <definedName name="QB_ROW_343340" localSheetId="0" hidden="1">Sheet1!$E$79</definedName>
    <definedName name="QB_ROW_345250" localSheetId="0" hidden="1">Sheet1!$F$76</definedName>
    <definedName name="QB_ROW_354250" localSheetId="0" hidden="1">Sheet1!$F$44</definedName>
    <definedName name="QB_ROW_359250" localSheetId="0" hidden="1">Sheet1!$F$92</definedName>
    <definedName name="QB_ROW_360250" localSheetId="0" hidden="1">Sheet1!$F$77</definedName>
    <definedName name="QB_ROW_365250" localSheetId="0" hidden="1">Sheet1!$F$68</definedName>
    <definedName name="QB_ROW_371240" localSheetId="0" hidden="1">Sheet1!$E$114</definedName>
    <definedName name="QB_ROW_372040" localSheetId="0" hidden="1">Sheet1!$E$12</definedName>
    <definedName name="QB_ROW_372340" localSheetId="0" hidden="1">Sheet1!$E$15</definedName>
    <definedName name="QB_ROW_389250" localSheetId="0" hidden="1">Sheet1!$F$72</definedName>
    <definedName name="QB_ROW_391250" localSheetId="0" hidden="1">Sheet1!$F$111</definedName>
    <definedName name="QB_ROW_41040" localSheetId="0" hidden="1">Sheet1!$E$8</definedName>
    <definedName name="QB_ROW_411250" localSheetId="0" hidden="1">Sheet1!$F$28</definedName>
    <definedName name="QB_ROW_41340" localSheetId="0" hidden="1">Sheet1!$E$11</definedName>
    <definedName name="QB_ROW_42250" localSheetId="0" hidden="1">Sheet1!$F$9</definedName>
    <definedName name="QB_ROW_423260" localSheetId="0" hidden="1">Sheet1!$G$22</definedName>
    <definedName name="QB_ROW_430250" localSheetId="0" hidden="1">Sheet1!$F$93</definedName>
    <definedName name="QB_ROW_431250" localSheetId="0" hidden="1">Sheet1!$F$94</definedName>
    <definedName name="QB_ROW_449350" localSheetId="0" hidden="1">Sheet1!$F$78</definedName>
    <definedName name="QB_ROW_453250" localSheetId="0" hidden="1">Sheet1!$F$69</definedName>
    <definedName name="QB_ROW_456250" localSheetId="0" hidden="1">Sheet1!$F$73</definedName>
    <definedName name="QB_ROW_460250" localSheetId="0" hidden="1">Sheet1!$F$95</definedName>
    <definedName name="QB_ROW_47240" localSheetId="0" hidden="1">Sheet1!$E$56</definedName>
    <definedName name="QB_ROW_481250" localSheetId="0" hidden="1">Sheet1!$F$37</definedName>
    <definedName name="QB_ROW_50250" localSheetId="0" hidden="1">Sheet1!$F$105</definedName>
    <definedName name="QB_ROW_51250" localSheetId="0" hidden="1">Sheet1!$F$109</definedName>
    <definedName name="QB_ROW_52250" localSheetId="0" hidden="1">Sheet1!$F$110</definedName>
    <definedName name="QB_ROW_54250" localSheetId="0" hidden="1">Sheet1!$F$10</definedName>
    <definedName name="QB_ROW_57250" localSheetId="0" hidden="1">Sheet1!$F$13</definedName>
    <definedName name="QB_ROW_61240" localSheetId="0" hidden="1">Sheet1!$E$4</definedName>
    <definedName name="QB_ROW_69040" localSheetId="0" hidden="1">Sheet1!$E$36</definedName>
    <definedName name="QB_ROW_69340" localSheetId="0" hidden="1">Sheet1!$E$38</definedName>
    <definedName name="QB_ROW_71250" localSheetId="0" hidden="1">Sheet1!$F$48</definedName>
    <definedName name="QB_ROW_73250" localSheetId="0" hidden="1">Sheet1!$F$41</definedName>
    <definedName name="QB_ROW_74350" localSheetId="0" hidden="1">Sheet1!$F$49</definedName>
    <definedName name="QB_ROW_78240" localSheetId="0" hidden="1">Sheet1!$E$32</definedName>
    <definedName name="QB_ROW_86321" localSheetId="0" hidden="1">Sheet1!$C$17</definedName>
    <definedName name="QB_ROW_91240" localSheetId="0" hidden="1">Sheet1!$E$26</definedName>
    <definedName name="QB_ROW_92040" localSheetId="0" hidden="1">Sheet1!$E$5</definedName>
    <definedName name="QB_ROW_92340" localSheetId="0" hidden="1">Sheet1!$E$7</definedName>
    <definedName name="QB_ROW_94040" localSheetId="0" hidden="1">Sheet1!$E$57</definedName>
    <definedName name="QB_ROW_94340" localSheetId="0" hidden="1">Sheet1!$E$60</definedName>
    <definedName name="QB_ROW_95250" localSheetId="0" hidden="1">Sheet1!$F$58</definedName>
    <definedName name="QB_ROW_96250" localSheetId="0" hidden="1">Sheet1!$F$59</definedName>
    <definedName name="QB_ROW_97040" localSheetId="0" hidden="1">Sheet1!$E$61</definedName>
    <definedName name="QB_ROW_97340" localSheetId="0" hidden="1">Sheet1!$E$66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20171201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1" l="1"/>
  <c r="H116" i="1"/>
  <c r="H115" i="1"/>
  <c r="H113" i="1"/>
  <c r="H106" i="1"/>
  <c r="H103" i="1"/>
  <c r="H99" i="1"/>
  <c r="H96" i="1"/>
  <c r="H89" i="1"/>
  <c r="H82" i="1"/>
  <c r="H79" i="1"/>
  <c r="H74" i="1"/>
  <c r="H70" i="1"/>
  <c r="H66" i="1"/>
  <c r="H64" i="1"/>
  <c r="H60" i="1"/>
  <c r="H55" i="1"/>
  <c r="H50" i="1"/>
  <c r="H46" i="1"/>
  <c r="H42" i="1"/>
  <c r="H38" i="1"/>
  <c r="H30" i="1"/>
  <c r="H25" i="1"/>
  <c r="H24" i="1"/>
  <c r="H17" i="1"/>
  <c r="H16" i="1"/>
  <c r="H15" i="1"/>
  <c r="H11" i="1"/>
  <c r="H7" i="1"/>
</calcChain>
</file>

<file path=xl/sharedStrings.xml><?xml version="1.0" encoding="utf-8"?>
<sst xmlns="http://schemas.openxmlformats.org/spreadsheetml/2006/main" count="117" uniqueCount="117">
  <si>
    <t>Dec 17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</si>
  <si>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</si>
  <si>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</si>
  <si>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</si>
  <si>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</si>
  <si>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</si>
  <si>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</si>
  <si>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</si>
  <si>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</si>
  <si>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4805.0 · Permittees Annual Permit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</si>
  <si>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</si>
  <si>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</si>
  <si>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</si>
  <si>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</si>
  <si>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</si>
  <si>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</si>
  <si>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</si>
  <si>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</si>
  <si>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</si>
  <si>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</si>
  <si>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</si>
  <si>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</si>
  <si>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</si>
  <si>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</si>
  <si>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</si>
  <si>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</si>
  <si>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</si>
  <si>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</si>
  <si>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</si>
  <si>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</si>
  <si>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</si>
  <si>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</si>
  <si>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</si>
  <si>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</si>
  <si>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</si>
  <si>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</si>
  <si>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6020.12 · Public Notices</t>
  </si>
  <si>
    <t>Total 6020.0 · Advertising</t>
  </si>
  <si>
    <t>6021.0 · MISCELLANEOUS EXPENSES</t>
  </si>
  <si>
    <t>6021.2 · General</t>
  </si>
  <si>
    <t>6021.3 · Bank Charges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</si>
  <si>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</si>
  <si>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</si>
  <si>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</si>
  <si>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</si>
  <si>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</si>
  <si>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</si>
  <si>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</si>
  <si>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</si>
  <si>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</si>
  <si>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6025.1 · Facilities Upgrades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</si>
  <si>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</si>
  <si>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</si>
  <si>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</si>
  <si>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</si>
  <si>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</si>
  <si>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</si>
  <si>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</si>
  <si>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</si>
  <si>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</si>
  <si>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</si>
  <si>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</si>
  <si>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6080.23 · Media and PR</t>
  </si>
  <si>
    <t>Total 6080.20 · OUTREACH</t>
  </si>
  <si>
    <t>6080.35 · GENERAL SUPPORT</t>
  </si>
  <si>
    <t>Total 6080.0 · EDUCATION AND OUTREACH</t>
  </si>
  <si>
    <t>6081.0 · REGULATORY COMPLIANCE</t>
  </si>
  <si>
    <t>6081.2 · Well Sampling and Services</t>
  </si>
  <si>
    <t>6081.5 · Contracted Support</t>
  </si>
  <si>
    <t>Total 6081.0 · REGULATORY COMPLIANCE</t>
  </si>
  <si>
    <t>6084.92 · GENERAL MANAGEMENT</t>
  </si>
  <si>
    <t>6087.0 · HCP-Completion Project</t>
  </si>
  <si>
    <t>6088.1 · Mgmt Consultant Contract</t>
  </si>
  <si>
    <t>Total 6084.92 · GENERAL MANAGEMENT</t>
  </si>
  <si>
    <t>6089.0 · AQUIFER SCIENCE</t>
  </si>
  <si>
    <t>6089.2 · Water Chemistry Studies</t>
  </si>
  <si>
    <t>6089.5 · Conferences and Seminars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</si>
  <si>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</si>
  <si>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</si>
  <si>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</si>
  <si>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</si>
  <si>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</si>
  <si>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</si>
  <si>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</si>
  <si>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</si>
  <si>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</si>
  <si>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</si>
  <si>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</si>
  <si>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</si>
  <si>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</si>
  <si>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</si>
  <si>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</si>
  <si>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6168.2 · SOAH</t>
  </si>
  <si>
    <t>6168.3 · DSWW TPDES</t>
  </si>
  <si>
    <t>6168.5 · EP</t>
  </si>
  <si>
    <t>Total 6160.0 · LEGAL SERVICES</t>
  </si>
  <si>
    <t>6170.0 · PROFESSIONAL SERVICES</t>
  </si>
  <si>
    <t>6173.0 · Financial Annual Audit</t>
  </si>
  <si>
    <t>Total 6170.0 · PROFESSIONAL SERVICES</t>
  </si>
  <si>
    <t>6179.0 · LEGISLATION</t>
  </si>
  <si>
    <t>6180.0 · PROF DEVELOPMENT &amp; SUPPORT</t>
  </si>
  <si>
    <t>6183.0 · Registration Fees</t>
  </si>
  <si>
    <t>Total 6180.0 · PROF DEVELOPMENT &amp; SUPPORT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</si>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</sst>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8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3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1175.5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80.010000000000005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80.010000000000005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25866.17</v>
      </c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3">
        <v>50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>
        <f>ROUND(SUM(H8:H10),5)</f>
        <v>25916.17</v>
      </c>
    </row>
    <row r="12" spans="1:8" x14ac:dyDescent="0.25">
      <c r="A12" s="1"/>
      <c r="B12" s="1"/>
      <c r="C12" s="1"/>
      <c r="D12" s="1"/>
      <c r="E12" s="1" t="s">
        <v>11</v>
      </c>
      <c r="F12" s="1"/>
      <c r="G12" s="1"/>
      <c r="H12" s="2"/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14.06</v>
      </c>
    </row>
    <row r="14" spans="1:8" ht="15.75" thickBot="1" x14ac:dyDescent="0.3">
      <c r="A14" s="1"/>
      <c r="B14" s="1"/>
      <c r="C14" s="1"/>
      <c r="D14" s="1"/>
      <c r="E14" s="1"/>
      <c r="F14" s="1" t="s">
        <v>13</v>
      </c>
      <c r="G14" s="1"/>
      <c r="H14" s="4">
        <v>50</v>
      </c>
    </row>
    <row r="15" spans="1:8" ht="15.75" thickBot="1" x14ac:dyDescent="0.3">
      <c r="A15" s="1"/>
      <c r="B15" s="1"/>
      <c r="C15" s="1"/>
      <c r="D15" s="1"/>
      <c r="E15" s="1" t="s">
        <v>14</v>
      </c>
      <c r="F15" s="1"/>
      <c r="G15" s="1"/>
      <c r="H15" s="5">
        <f>ROUND(SUM(H12:H14),5)</f>
        <v>64.06</v>
      </c>
    </row>
    <row r="16" spans="1:8" ht="15.75" thickBot="1" x14ac:dyDescent="0.3">
      <c r="A16" s="1"/>
      <c r="B16" s="1"/>
      <c r="C16" s="1"/>
      <c r="D16" s="1" t="s">
        <v>15</v>
      </c>
      <c r="E16" s="1"/>
      <c r="F16" s="1"/>
      <c r="G16" s="1"/>
      <c r="H16" s="6">
        <f>ROUND(SUM(H3:H4)+H7+H11+H15,5)</f>
        <v>27235.74</v>
      </c>
    </row>
    <row r="17" spans="1:8" x14ac:dyDescent="0.25">
      <c r="A17" s="1"/>
      <c r="B17" s="1"/>
      <c r="C17" s="1" t="s">
        <v>16</v>
      </c>
      <c r="D17" s="1"/>
      <c r="E17" s="1"/>
      <c r="F17" s="1"/>
      <c r="G17" s="1"/>
      <c r="H17" s="2">
        <f>H16</f>
        <v>27235.74</v>
      </c>
    </row>
    <row r="18" spans="1:8" x14ac:dyDescent="0.25">
      <c r="A18" s="1"/>
      <c r="B18" s="1"/>
      <c r="C18" s="1"/>
      <c r="D18" s="1" t="s">
        <v>17</v>
      </c>
      <c r="E18" s="1"/>
      <c r="F18" s="1"/>
      <c r="G18" s="1"/>
      <c r="H18" s="2"/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/>
    </row>
    <row r="20" spans="1:8" x14ac:dyDescent="0.25">
      <c r="A20" s="1"/>
      <c r="B20" s="1"/>
      <c r="C20" s="1"/>
      <c r="D20" s="1"/>
      <c r="E20" s="1"/>
      <c r="F20" s="1" t="s">
        <v>19</v>
      </c>
      <c r="G20" s="1"/>
      <c r="H20" s="2">
        <v>27.15</v>
      </c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/>
    </row>
    <row r="22" spans="1:8" x14ac:dyDescent="0.25">
      <c r="A22" s="1"/>
      <c r="B22" s="1"/>
      <c r="C22" s="1"/>
      <c r="D22" s="1"/>
      <c r="E22" s="1"/>
      <c r="F22" s="1"/>
      <c r="G22" s="1" t="s">
        <v>21</v>
      </c>
      <c r="H22" s="2">
        <v>1500</v>
      </c>
    </row>
    <row r="23" spans="1:8" ht="15.75" thickBot="1" x14ac:dyDescent="0.3">
      <c r="A23" s="1"/>
      <c r="B23" s="1"/>
      <c r="C23" s="1"/>
      <c r="D23" s="1"/>
      <c r="E23" s="1"/>
      <c r="F23" s="1"/>
      <c r="G23" s="1" t="s">
        <v>22</v>
      </c>
      <c r="H23" s="4">
        <v>531.82000000000005</v>
      </c>
    </row>
    <row r="24" spans="1:8" ht="15.75" thickBot="1" x14ac:dyDescent="0.3">
      <c r="A24" s="1"/>
      <c r="B24" s="1"/>
      <c r="C24" s="1"/>
      <c r="D24" s="1"/>
      <c r="E24" s="1"/>
      <c r="F24" s="1" t="s">
        <v>23</v>
      </c>
      <c r="G24" s="1"/>
      <c r="H24" s="6">
        <f>ROUND(SUM(H21:H23),5)</f>
        <v>2031.82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f>ROUND(SUM(H19:H20)+H24,5)</f>
        <v>2058.9699999999998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540.54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/>
    </row>
    <row r="28" spans="1:8" x14ac:dyDescent="0.25">
      <c r="A28" s="1"/>
      <c r="B28" s="1"/>
      <c r="C28" s="1"/>
      <c r="D28" s="1"/>
      <c r="E28" s="1"/>
      <c r="F28" s="1" t="s">
        <v>27</v>
      </c>
      <c r="G28" s="1"/>
      <c r="H28" s="2">
        <v>334.51</v>
      </c>
    </row>
    <row r="29" spans="1:8" ht="15.75" thickBot="1" x14ac:dyDescent="0.3">
      <c r="A29" s="1"/>
      <c r="B29" s="1"/>
      <c r="C29" s="1"/>
      <c r="D29" s="1"/>
      <c r="E29" s="1"/>
      <c r="F29" s="1" t="s">
        <v>28</v>
      </c>
      <c r="G29" s="1"/>
      <c r="H29" s="3">
        <v>295.7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f>ROUND(SUM(H27:H29),5)</f>
        <v>630.21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332.94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1183.93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1000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v>385.57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v>179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ht="15.75" thickBot="1" x14ac:dyDescent="0.3">
      <c r="A37" s="1"/>
      <c r="B37" s="1"/>
      <c r="C37" s="1"/>
      <c r="D37" s="1"/>
      <c r="E37" s="1"/>
      <c r="F37" s="1" t="s">
        <v>36</v>
      </c>
      <c r="G37" s="1"/>
      <c r="H37" s="3">
        <v>534.54999999999995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>
        <f>ROUND(SUM(H36:H37),5)</f>
        <v>534.54999999999995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/>
    </row>
    <row r="40" spans="1:8" x14ac:dyDescent="0.25">
      <c r="A40" s="1"/>
      <c r="B40" s="1"/>
      <c r="C40" s="1"/>
      <c r="D40" s="1"/>
      <c r="E40" s="1"/>
      <c r="F40" s="1" t="s">
        <v>39</v>
      </c>
      <c r="G40" s="1"/>
      <c r="H40" s="2">
        <v>35</v>
      </c>
    </row>
    <row r="41" spans="1:8" ht="15.75" thickBot="1" x14ac:dyDescent="0.3">
      <c r="A41" s="1"/>
      <c r="B41" s="1"/>
      <c r="C41" s="1"/>
      <c r="D41" s="1"/>
      <c r="E41" s="1"/>
      <c r="F41" s="1" t="s">
        <v>40</v>
      </c>
      <c r="G41" s="1"/>
      <c r="H41" s="3">
        <v>8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>
        <f>ROUND(SUM(H39:H41),5)</f>
        <v>43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/>
    </row>
    <row r="44" spans="1:8" x14ac:dyDescent="0.25">
      <c r="A44" s="1"/>
      <c r="B44" s="1"/>
      <c r="C44" s="1"/>
      <c r="D44" s="1"/>
      <c r="E44" s="1"/>
      <c r="F44" s="1" t="s">
        <v>43</v>
      </c>
      <c r="G44" s="1"/>
      <c r="H44" s="2">
        <v>232.75</v>
      </c>
    </row>
    <row r="45" spans="1:8" ht="15.75" thickBot="1" x14ac:dyDescent="0.3">
      <c r="A45" s="1"/>
      <c r="B45" s="1"/>
      <c r="C45" s="1"/>
      <c r="D45" s="1"/>
      <c r="E45" s="1"/>
      <c r="F45" s="1" t="s">
        <v>44</v>
      </c>
      <c r="G45" s="1"/>
      <c r="H45" s="3">
        <v>28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f>ROUND(SUM(H43:H45),5)</f>
        <v>260.75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/>
    </row>
    <row r="48" spans="1:8" x14ac:dyDescent="0.25">
      <c r="A48" s="1"/>
      <c r="B48" s="1"/>
      <c r="C48" s="1"/>
      <c r="D48" s="1"/>
      <c r="E48" s="1"/>
      <c r="F48" s="1" t="s">
        <v>47</v>
      </c>
      <c r="G48" s="1"/>
      <c r="H48" s="2">
        <v>475.53</v>
      </c>
    </row>
    <row r="49" spans="1:8" ht="15.75" thickBot="1" x14ac:dyDescent="0.3">
      <c r="A49" s="1"/>
      <c r="B49" s="1"/>
      <c r="C49" s="1"/>
      <c r="D49" s="1"/>
      <c r="E49" s="1"/>
      <c r="F49" s="1" t="s">
        <v>48</v>
      </c>
      <c r="G49" s="1"/>
      <c r="H49" s="3">
        <v>3313.41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f>ROUND(SUM(H47:H49),5)</f>
        <v>3788.94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>
        <v>4000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/>
    </row>
    <row r="53" spans="1:8" x14ac:dyDescent="0.25">
      <c r="A53" s="1"/>
      <c r="B53" s="1"/>
      <c r="C53" s="1"/>
      <c r="D53" s="1"/>
      <c r="E53" s="1"/>
      <c r="F53" s="1" t="s">
        <v>52</v>
      </c>
      <c r="G53" s="1"/>
      <c r="H53" s="2">
        <v>766.41</v>
      </c>
    </row>
    <row r="54" spans="1:8" ht="15.75" thickBot="1" x14ac:dyDescent="0.3">
      <c r="A54" s="1"/>
      <c r="B54" s="1"/>
      <c r="C54" s="1"/>
      <c r="D54" s="1"/>
      <c r="E54" s="1"/>
      <c r="F54" s="1" t="s">
        <v>53</v>
      </c>
      <c r="G54" s="1"/>
      <c r="H54" s="3">
        <v>97.19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>
        <f>ROUND(SUM(H52:H54),5)</f>
        <v>863.6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v>4800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/>
    </row>
    <row r="58" spans="1:8" x14ac:dyDescent="0.25">
      <c r="A58" s="1"/>
      <c r="B58" s="1"/>
      <c r="C58" s="1"/>
      <c r="D58" s="1"/>
      <c r="E58" s="1"/>
      <c r="F58" s="1" t="s">
        <v>57</v>
      </c>
      <c r="G58" s="1"/>
      <c r="H58" s="2">
        <v>500</v>
      </c>
    </row>
    <row r="59" spans="1:8" ht="15.75" thickBot="1" x14ac:dyDescent="0.3">
      <c r="A59" s="1"/>
      <c r="B59" s="1"/>
      <c r="C59" s="1"/>
      <c r="D59" s="1"/>
      <c r="E59" s="1"/>
      <c r="F59" s="1" t="s">
        <v>58</v>
      </c>
      <c r="G59" s="1"/>
      <c r="H59" s="3">
        <v>30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>
        <f>ROUND(SUM(H57:H59),5)</f>
        <v>530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/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/>
    </row>
    <row r="63" spans="1:8" ht="15.75" thickBot="1" x14ac:dyDescent="0.3">
      <c r="A63" s="1"/>
      <c r="B63" s="1"/>
      <c r="C63" s="1"/>
      <c r="D63" s="1"/>
      <c r="E63" s="1"/>
      <c r="F63" s="1"/>
      <c r="G63" s="1" t="s">
        <v>62</v>
      </c>
      <c r="H63" s="3">
        <v>530.4</v>
      </c>
    </row>
    <row r="64" spans="1:8" x14ac:dyDescent="0.25">
      <c r="A64" s="1"/>
      <c r="B64" s="1"/>
      <c r="C64" s="1"/>
      <c r="D64" s="1"/>
      <c r="E64" s="1"/>
      <c r="F64" s="1" t="s">
        <v>63</v>
      </c>
      <c r="G64" s="1"/>
      <c r="H64" s="2">
        <f>ROUND(SUM(H62:H63),5)</f>
        <v>530.4</v>
      </c>
    </row>
    <row r="65" spans="1:8" ht="15.75" thickBot="1" x14ac:dyDescent="0.3">
      <c r="A65" s="1"/>
      <c r="B65" s="1"/>
      <c r="C65" s="1"/>
      <c r="D65" s="1"/>
      <c r="E65" s="1"/>
      <c r="F65" s="1" t="s">
        <v>64</v>
      </c>
      <c r="G65" s="1"/>
      <c r="H65" s="3">
        <v>500</v>
      </c>
    </row>
    <row r="66" spans="1:8" x14ac:dyDescent="0.25">
      <c r="A66" s="1"/>
      <c r="B66" s="1"/>
      <c r="C66" s="1"/>
      <c r="D66" s="1"/>
      <c r="E66" s="1" t="s">
        <v>65</v>
      </c>
      <c r="F66" s="1"/>
      <c r="G66" s="1"/>
      <c r="H66" s="2">
        <f>ROUND(H61+SUM(H64:H65),5)</f>
        <v>1030.4000000000001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/>
    </row>
    <row r="68" spans="1:8" x14ac:dyDescent="0.25">
      <c r="A68" s="1"/>
      <c r="B68" s="1"/>
      <c r="C68" s="1"/>
      <c r="D68" s="1"/>
      <c r="E68" s="1"/>
      <c r="F68" s="1" t="s">
        <v>67</v>
      </c>
      <c r="G68" s="1"/>
      <c r="H68" s="2">
        <v>804</v>
      </c>
    </row>
    <row r="69" spans="1:8" ht="15.75" thickBot="1" x14ac:dyDescent="0.3">
      <c r="A69" s="1"/>
      <c r="B69" s="1"/>
      <c r="C69" s="1"/>
      <c r="D69" s="1"/>
      <c r="E69" s="1"/>
      <c r="F69" s="1" t="s">
        <v>68</v>
      </c>
      <c r="G69" s="1"/>
      <c r="H69" s="3">
        <v>1514.89</v>
      </c>
    </row>
    <row r="70" spans="1:8" x14ac:dyDescent="0.25">
      <c r="A70" s="1"/>
      <c r="B70" s="1"/>
      <c r="C70" s="1"/>
      <c r="D70" s="1"/>
      <c r="E70" s="1" t="s">
        <v>69</v>
      </c>
      <c r="F70" s="1"/>
      <c r="G70" s="1"/>
      <c r="H70" s="2">
        <f>ROUND(SUM(H67:H69),5)</f>
        <v>2318.89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/>
    </row>
    <row r="72" spans="1:8" x14ac:dyDescent="0.25">
      <c r="A72" s="1"/>
      <c r="B72" s="1"/>
      <c r="C72" s="1"/>
      <c r="D72" s="1"/>
      <c r="E72" s="1"/>
      <c r="F72" s="1" t="s">
        <v>71</v>
      </c>
      <c r="G72" s="1"/>
      <c r="H72" s="2">
        <v>1760</v>
      </c>
    </row>
    <row r="73" spans="1:8" ht="15.75" thickBot="1" x14ac:dyDescent="0.3">
      <c r="A73" s="1"/>
      <c r="B73" s="1"/>
      <c r="C73" s="1"/>
      <c r="D73" s="1"/>
      <c r="E73" s="1"/>
      <c r="F73" s="1" t="s">
        <v>72</v>
      </c>
      <c r="G73" s="1"/>
      <c r="H73" s="3">
        <v>800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>
        <f>ROUND(SUM(H71:H73),5)</f>
        <v>2560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/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68.87</v>
      </c>
    </row>
    <row r="77" spans="1:8" x14ac:dyDescent="0.25">
      <c r="A77" s="1"/>
      <c r="B77" s="1"/>
      <c r="C77" s="1"/>
      <c r="D77" s="1"/>
      <c r="E77" s="1"/>
      <c r="F77" s="1" t="s">
        <v>76</v>
      </c>
      <c r="G77" s="1"/>
      <c r="H77" s="2">
        <v>1420.07</v>
      </c>
    </row>
    <row r="78" spans="1:8" ht="15.75" thickBot="1" x14ac:dyDescent="0.3">
      <c r="A78" s="1"/>
      <c r="B78" s="1"/>
      <c r="C78" s="1"/>
      <c r="D78" s="1"/>
      <c r="E78" s="1"/>
      <c r="F78" s="1" t="s">
        <v>77</v>
      </c>
      <c r="G78" s="1"/>
      <c r="H78" s="3">
        <v>11998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>
        <f>ROUND(SUM(H75:H78),5)</f>
        <v>13486.94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/>
    </row>
    <row r="81" spans="1:8" ht="15.75" thickBot="1" x14ac:dyDescent="0.3">
      <c r="A81" s="1"/>
      <c r="B81" s="1"/>
      <c r="C81" s="1"/>
      <c r="D81" s="1"/>
      <c r="E81" s="1"/>
      <c r="F81" s="1" t="s">
        <v>80</v>
      </c>
      <c r="G81" s="1"/>
      <c r="H81" s="3">
        <v>436.83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>
        <f>ROUND(SUM(H80:H81),5)</f>
        <v>436.83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/>
    </row>
    <row r="84" spans="1:8" x14ac:dyDescent="0.25">
      <c r="A84" s="1"/>
      <c r="B84" s="1"/>
      <c r="C84" s="1"/>
      <c r="D84" s="1"/>
      <c r="E84" s="1"/>
      <c r="F84" s="1" t="s">
        <v>83</v>
      </c>
      <c r="G84" s="1"/>
      <c r="H84" s="2">
        <v>7146.31</v>
      </c>
    </row>
    <row r="85" spans="1:8" x14ac:dyDescent="0.25">
      <c r="A85" s="1"/>
      <c r="B85" s="1"/>
      <c r="C85" s="1"/>
      <c r="D85" s="1"/>
      <c r="E85" s="1"/>
      <c r="F85" s="1" t="s">
        <v>84</v>
      </c>
      <c r="G85" s="1"/>
      <c r="H85" s="2">
        <v>874.26</v>
      </c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1203.6199999999999</v>
      </c>
    </row>
    <row r="87" spans="1:8" x14ac:dyDescent="0.25">
      <c r="A87" s="1"/>
      <c r="B87" s="1"/>
      <c r="C87" s="1"/>
      <c r="D87" s="1"/>
      <c r="E87" s="1"/>
      <c r="F87" s="1" t="s">
        <v>86</v>
      </c>
      <c r="G87" s="1"/>
      <c r="H87" s="2">
        <v>883.8</v>
      </c>
    </row>
    <row r="88" spans="1:8" ht="15.75" thickBot="1" x14ac:dyDescent="0.3">
      <c r="A88" s="1"/>
      <c r="B88" s="1"/>
      <c r="C88" s="1"/>
      <c r="D88" s="1"/>
      <c r="E88" s="1"/>
      <c r="F88" s="1" t="s">
        <v>87</v>
      </c>
      <c r="G88" s="1"/>
      <c r="H88" s="3">
        <v>109.8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>
        <f>ROUND(SUM(H83:H88),5)</f>
        <v>10217.790000000001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/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567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2126.35</v>
      </c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40</v>
      </c>
    </row>
    <row r="94" spans="1:8" x14ac:dyDescent="0.25">
      <c r="A94" s="1"/>
      <c r="B94" s="1"/>
      <c r="C94" s="1"/>
      <c r="D94" s="1"/>
      <c r="E94" s="1"/>
      <c r="F94" s="1" t="s">
        <v>93</v>
      </c>
      <c r="G94" s="1"/>
      <c r="H94" s="2">
        <v>2486</v>
      </c>
    </row>
    <row r="95" spans="1:8" ht="15.75" thickBot="1" x14ac:dyDescent="0.3">
      <c r="A95" s="1"/>
      <c r="B95" s="1"/>
      <c r="C95" s="1"/>
      <c r="D95" s="1"/>
      <c r="E95" s="1"/>
      <c r="F95" s="1" t="s">
        <v>94</v>
      </c>
      <c r="G95" s="1"/>
      <c r="H95" s="3">
        <v>588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>
        <f>ROUND(SUM(H90:H95),5)</f>
        <v>5807.35</v>
      </c>
    </row>
    <row r="97" spans="1:8" x14ac:dyDescent="0.25">
      <c r="A97" s="1"/>
      <c r="B97" s="1"/>
      <c r="C97" s="1"/>
      <c r="D97" s="1"/>
      <c r="E97" s="1" t="s">
        <v>96</v>
      </c>
      <c r="F97" s="1"/>
      <c r="G97" s="1"/>
      <c r="H97" s="2"/>
    </row>
    <row r="98" spans="1:8" ht="15.75" thickBot="1" x14ac:dyDescent="0.3">
      <c r="A98" s="1"/>
      <c r="B98" s="1"/>
      <c r="C98" s="1"/>
      <c r="D98" s="1"/>
      <c r="E98" s="1"/>
      <c r="F98" s="1" t="s">
        <v>97</v>
      </c>
      <c r="G98" s="1"/>
      <c r="H98" s="3">
        <v>300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>
        <f>ROUND(SUM(H97:H98),5)</f>
        <v>300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>
        <v>1000</v>
      </c>
    </row>
    <row r="101" spans="1:8" x14ac:dyDescent="0.25">
      <c r="A101" s="1"/>
      <c r="B101" s="1"/>
      <c r="C101" s="1"/>
      <c r="D101" s="1"/>
      <c r="E101" s="1" t="s">
        <v>100</v>
      </c>
      <c r="F101" s="1"/>
      <c r="G101" s="1"/>
      <c r="H101" s="2"/>
    </row>
    <row r="102" spans="1:8" ht="15.75" thickBot="1" x14ac:dyDescent="0.3">
      <c r="A102" s="1"/>
      <c r="B102" s="1"/>
      <c r="C102" s="1"/>
      <c r="D102" s="1"/>
      <c r="E102" s="1"/>
      <c r="F102" s="1" t="s">
        <v>101</v>
      </c>
      <c r="G102" s="1"/>
      <c r="H102" s="3">
        <v>240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>
        <f>ROUND(SUM(H101:H102),5)</f>
        <v>240</v>
      </c>
    </row>
    <row r="104" spans="1:8" x14ac:dyDescent="0.25">
      <c r="A104" s="1"/>
      <c r="B104" s="1"/>
      <c r="C104" s="1"/>
      <c r="D104" s="1"/>
      <c r="E104" s="1" t="s">
        <v>103</v>
      </c>
      <c r="F104" s="1"/>
      <c r="G104" s="1"/>
      <c r="H104" s="2"/>
    </row>
    <row r="105" spans="1:8" ht="15.75" thickBot="1" x14ac:dyDescent="0.3">
      <c r="A105" s="1"/>
      <c r="B105" s="1"/>
      <c r="C105" s="1"/>
      <c r="D105" s="1"/>
      <c r="E105" s="1"/>
      <c r="F105" s="1" t="s">
        <v>104</v>
      </c>
      <c r="G105" s="1"/>
      <c r="H105" s="3">
        <v>78954.2</v>
      </c>
    </row>
    <row r="106" spans="1:8" x14ac:dyDescent="0.25">
      <c r="A106" s="1"/>
      <c r="B106" s="1"/>
      <c r="C106" s="1"/>
      <c r="D106" s="1"/>
      <c r="E106" s="1" t="s">
        <v>105</v>
      </c>
      <c r="F106" s="1"/>
      <c r="G106" s="1"/>
      <c r="H106" s="2">
        <f>ROUND(SUM(H104:H105),5)</f>
        <v>78954.2</v>
      </c>
    </row>
    <row r="107" spans="1:8" x14ac:dyDescent="0.25">
      <c r="A107" s="1"/>
      <c r="B107" s="1"/>
      <c r="C107" s="1"/>
      <c r="D107" s="1"/>
      <c r="E107" s="1" t="s">
        <v>106</v>
      </c>
      <c r="F107" s="1"/>
      <c r="G107" s="1"/>
      <c r="H107" s="2"/>
    </row>
    <row r="108" spans="1:8" x14ac:dyDescent="0.25">
      <c r="A108" s="1"/>
      <c r="B108" s="1"/>
      <c r="C108" s="1"/>
      <c r="D108" s="1"/>
      <c r="E108" s="1"/>
      <c r="F108" s="1" t="s">
        <v>107</v>
      </c>
      <c r="G108" s="1"/>
      <c r="H108" s="2">
        <v>375.88</v>
      </c>
    </row>
    <row r="109" spans="1:8" x14ac:dyDescent="0.25">
      <c r="A109" s="1"/>
      <c r="B109" s="1"/>
      <c r="C109" s="1"/>
      <c r="D109" s="1"/>
      <c r="E109" s="1"/>
      <c r="F109" s="1" t="s">
        <v>108</v>
      </c>
      <c r="G109" s="1"/>
      <c r="H109" s="2">
        <v>6189.37</v>
      </c>
    </row>
    <row r="110" spans="1:8" x14ac:dyDescent="0.25">
      <c r="A110" s="1"/>
      <c r="B110" s="1"/>
      <c r="C110" s="1"/>
      <c r="D110" s="1"/>
      <c r="E110" s="1"/>
      <c r="F110" s="1" t="s">
        <v>109</v>
      </c>
      <c r="G110" s="1"/>
      <c r="H110" s="2">
        <v>5601.13</v>
      </c>
    </row>
    <row r="111" spans="1:8" x14ac:dyDescent="0.25">
      <c r="A111" s="1"/>
      <c r="B111" s="1"/>
      <c r="C111" s="1"/>
      <c r="D111" s="1"/>
      <c r="E111" s="1"/>
      <c r="F111" s="1" t="s">
        <v>110</v>
      </c>
      <c r="G111" s="1"/>
      <c r="H111" s="2">
        <v>4.2699999999999996</v>
      </c>
    </row>
    <row r="112" spans="1:8" ht="15.75" thickBot="1" x14ac:dyDescent="0.3">
      <c r="A112" s="1"/>
      <c r="B112" s="1"/>
      <c r="C112" s="1"/>
      <c r="D112" s="1"/>
      <c r="E112" s="1"/>
      <c r="F112" s="1" t="s">
        <v>111</v>
      </c>
      <c r="G112" s="1"/>
      <c r="H112" s="3">
        <v>-20389.599999999999</v>
      </c>
    </row>
    <row r="113" spans="1:8" x14ac:dyDescent="0.25">
      <c r="A113" s="1"/>
      <c r="B113" s="1"/>
      <c r="C113" s="1"/>
      <c r="D113" s="1"/>
      <c r="E113" s="1" t="s">
        <v>112</v>
      </c>
      <c r="F113" s="1"/>
      <c r="G113" s="1"/>
      <c r="H113" s="2">
        <f>ROUND(SUM(H107:H112),5)</f>
        <v>-8218.9500000000007</v>
      </c>
    </row>
    <row r="114" spans="1:8" ht="15.75" thickBot="1" x14ac:dyDescent="0.3">
      <c r="A114" s="1"/>
      <c r="B114" s="1"/>
      <c r="C114" s="1"/>
      <c r="D114" s="1"/>
      <c r="E114" s="1" t="s">
        <v>113</v>
      </c>
      <c r="F114" s="1"/>
      <c r="G114" s="1"/>
      <c r="H114" s="4">
        <v>70.849999999999994</v>
      </c>
    </row>
    <row r="115" spans="1:8" ht="15.75" thickBot="1" x14ac:dyDescent="0.3">
      <c r="A115" s="1"/>
      <c r="B115" s="1"/>
      <c r="C115" s="1"/>
      <c r="D115" s="1" t="s">
        <v>114</v>
      </c>
      <c r="E115" s="1"/>
      <c r="F115" s="1"/>
      <c r="G115" s="1"/>
      <c r="H115" s="5">
        <f>ROUND(H18+SUM(H25:H26)+SUM(H30:H35)+H38+H42+H46+SUM(H50:H51)+SUM(H55:H56)+H60+H66+H70+H74+H79+H82+H89+H96+SUM(H99:H100)+H103+H106+SUM(H113:H114),5)</f>
        <v>129336.3</v>
      </c>
    </row>
    <row r="116" spans="1:8" ht="15.75" thickBot="1" x14ac:dyDescent="0.3">
      <c r="A116" s="1"/>
      <c r="B116" s="1" t="s">
        <v>115</v>
      </c>
      <c r="C116" s="1"/>
      <c r="D116" s="1"/>
      <c r="E116" s="1"/>
      <c r="F116" s="1"/>
      <c r="G116" s="1"/>
      <c r="H116" s="5">
        <f>ROUND(H2+H17-H115,5)</f>
        <v>-102100.56</v>
      </c>
    </row>
    <row r="117" spans="1:8" s="8" customFormat="1" ht="12" thickBot="1" x14ac:dyDescent="0.25">
      <c r="A117" s="1" t="s">
        <v>116</v>
      </c>
      <c r="B117" s="1"/>
      <c r="C117" s="1"/>
      <c r="D117" s="1"/>
      <c r="E117" s="1"/>
      <c r="F117" s="1"/>
      <c r="G117" s="1"/>
      <c r="H117" s="7">
        <f>H116</f>
        <v>-102100.56</v>
      </c>
    </row>
    <row r="118" spans="1:8" ht="15.75" thickTop="1" x14ac:dyDescent="0.25"/>
  </sheetData>
  <pageMargins left="0.7" right="0.7" top="0.75" bottom="0.75" header="0.1" footer="0.3"/>
  <pageSetup orientation="portrait" verticalDpi="0" r:id="rId1"/>
  <headerFooter>
    <oddHeader xml:space="preserve">&amp;C&amp;"Arial,Bold"&amp;12 Barton Springs Edwards Aquifer
&amp;14 Profit &amp;&amp; Loss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2018-02-26T14:33:59Z</cp:lastPrinted>
  <dcterms:created xsi:type="dcterms:W3CDTF">2018-02-26T14:33:44Z</dcterms:created>
  <dcterms:modified xsi:type="dcterms:W3CDTF">2018-02-26T14:34:24Z</dcterms:modified>
</cp:coreProperties>
</file>