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5 Profit and Loss Statements\"/>
    </mc:Choice>
  </mc:AlternateContent>
  <bookViews>
    <workbookView xWindow="0" yWindow="0" windowWidth="12810" windowHeight="822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Sheet1!$4:$4,Sheet1!$6:$6,Sheet1!$7:$7,Sheet1!$10:$10,Sheet1!$11:$11,Sheet1!$17:$17,Sheet1!$18:$18,Sheet1!$20:$20,Sheet1!$21:$21,Sheet1!$22:$22,Sheet1!$23:$23,Sheet1!$24:$24,Sheet1!$25:$25,Sheet1!$26:$26,Sheet1!$27:$27,Sheet1!$28:$28</definedName>
    <definedName name="QB_DATA_1" localSheetId="0" hidden="1">Sheet1!$30:$30,Sheet1!$32:$32,Sheet1!$34:$34,Sheet1!$37:$37,Sheet1!$40:$40,Sheet1!$42:$42,Sheet1!$43:$43,Sheet1!$47:$47,Sheet1!$48:$48,Sheet1!$51:$51,Sheet1!$54:$54,Sheet1!$58:$58,Sheet1!$59:$59,Sheet1!$60:$60,Sheet1!$62:$62,Sheet1!$65:$65</definedName>
    <definedName name="QB_DATA_2" localSheetId="0" hidden="1">Sheet1!$66:$66,Sheet1!$67:$67,Sheet1!$70:$70,Sheet1!$71:$71,Sheet1!$74:$74,Sheet1!$77:$77,Sheet1!$78:$78,Sheet1!$79:$79,Sheet1!$80:$80,Sheet1!$83:$83,Sheet1!$84:$84,Sheet1!$85:$85,Sheet1!$86:$86,Sheet1!$88:$88,Sheet1!$90:$90,Sheet1!$93:$93</definedName>
    <definedName name="QB_DATA_3" localSheetId="0" hidden="1">Sheet1!$95:$95,Sheet1!$97:$97,Sheet1!$98:$98,Sheet1!$99:$99,Sheet1!$100:$100,Sheet1!$101:$101</definedName>
    <definedName name="QB_FORMULA_0" localSheetId="0" hidden="1">Sheet1!$H$8,Sheet1!$H$12,Sheet1!$H$13,Sheet1!$H$14,Sheet1!$H$19,Sheet1!$H$31,Sheet1!$H$35,Sheet1!$H$38,Sheet1!$H$44,Sheet1!$H$45,Sheet1!$H$49,Sheet1!$H$52,Sheet1!$H$55,Sheet1!$H$61,Sheet1!$H$63,Sheet1!$H$68</definedName>
    <definedName name="QB_FORMULA_1" localSheetId="0" hidden="1">Sheet1!$H$72,Sheet1!$H$75,Sheet1!$H$81,Sheet1!$H$87,Sheet1!$H$91,Sheet1!$H$94,Sheet1!$H$102,Sheet1!$H$103,Sheet1!$H$104,Sheet1!$H$105</definedName>
    <definedName name="QB_ROW_104040" localSheetId="0" hidden="1">Sheet1!$E$73</definedName>
    <definedName name="QB_ROW_104340" localSheetId="0" hidden="1">Sheet1!$E$75</definedName>
    <definedName name="QB_ROW_106250" localSheetId="0" hidden="1">Sheet1!$F$74</definedName>
    <definedName name="QB_ROW_107250" localSheetId="0" hidden="1">Sheet1!$F$97</definedName>
    <definedName name="QB_ROW_108250" localSheetId="0" hidden="1">Sheet1!$F$48</definedName>
    <definedName name="QB_ROW_109040" localSheetId="0" hidden="1">Sheet1!$E$76</definedName>
    <definedName name="QB_ROW_109340" localSheetId="0" hidden="1">Sheet1!$E$81</definedName>
    <definedName name="QB_ROW_112040" localSheetId="0" hidden="1">Sheet1!$E$82</definedName>
    <definedName name="QB_ROW_112340" localSheetId="0" hidden="1">Sheet1!$E$87</definedName>
    <definedName name="QB_ROW_113250" localSheetId="0" hidden="1">Sheet1!$F$83</definedName>
    <definedName name="QB_ROW_121250" localSheetId="0" hidden="1">Sheet1!$F$51</definedName>
    <definedName name="QB_ROW_1240" localSheetId="0" hidden="1">Sheet1!$E$95</definedName>
    <definedName name="QB_ROW_129040" localSheetId="0" hidden="1">Sheet1!$E$29</definedName>
    <definedName name="QB_ROW_129340" localSheetId="0" hidden="1">Sheet1!$E$31</definedName>
    <definedName name="QB_ROW_131340" localSheetId="0" hidden="1">Sheet1!$E$28</definedName>
    <definedName name="QB_ROW_132240" localSheetId="0" hidden="1">Sheet1!$E$21</definedName>
    <definedName name="QB_ROW_137240" localSheetId="0" hidden="1">Sheet1!$E$22</definedName>
    <definedName name="QB_ROW_138050" localSheetId="0" hidden="1">Sheet1!$F$57</definedName>
    <definedName name="QB_ROW_138260" localSheetId="0" hidden="1">Sheet1!$G$60</definedName>
    <definedName name="QB_ROW_138350" localSheetId="0" hidden="1">Sheet1!$F$61</definedName>
    <definedName name="QB_ROW_139250" localSheetId="0" hidden="1">Sheet1!$F$34</definedName>
    <definedName name="QB_ROW_142040" localSheetId="0" hidden="1">Sheet1!$E$16</definedName>
    <definedName name="QB_ROW_142340" localSheetId="0" hidden="1">Sheet1!$E$19</definedName>
    <definedName name="QB_ROW_144250" localSheetId="0" hidden="1">Sheet1!$F$17</definedName>
    <definedName name="QB_ROW_145350" localSheetId="0" hidden="1">Sheet1!$F$18</definedName>
    <definedName name="QB_ROW_146240" localSheetId="0" hidden="1">Sheet1!$E$32</definedName>
    <definedName name="QB_ROW_149250" localSheetId="0" hidden="1">Sheet1!$F$65</definedName>
    <definedName name="QB_ROW_173040" localSheetId="0" hidden="1">Sheet1!$E$39</definedName>
    <definedName name="QB_ROW_173340" localSheetId="0" hidden="1">Sheet1!$E$45</definedName>
    <definedName name="QB_ROW_18301" localSheetId="0" hidden="1">Sheet1!$A$105</definedName>
    <definedName name="QB_ROW_19011" localSheetId="0" hidden="1">Sheet1!$B$2</definedName>
    <definedName name="QB_ROW_19311" localSheetId="0" hidden="1">Sheet1!$B$104</definedName>
    <definedName name="QB_ROW_20031" localSheetId="0" hidden="1">Sheet1!$D$3</definedName>
    <definedName name="QB_ROW_20331" localSheetId="0" hidden="1">Sheet1!$D$13</definedName>
    <definedName name="QB_ROW_208260" localSheetId="0" hidden="1">Sheet1!$G$59</definedName>
    <definedName name="QB_ROW_209040" localSheetId="0" hidden="1">Sheet1!$E$33</definedName>
    <definedName name="QB_ROW_209340" localSheetId="0" hidden="1">Sheet1!$E$35</definedName>
    <definedName name="QB_ROW_21031" localSheetId="0" hidden="1">Sheet1!$D$15</definedName>
    <definedName name="QB_ROW_21331" localSheetId="0" hidden="1">Sheet1!$D$103</definedName>
    <definedName name="QB_ROW_217040" localSheetId="0" hidden="1">Sheet1!$E$64</definedName>
    <definedName name="QB_ROW_217340" localSheetId="0" hidden="1">Sheet1!$E$68</definedName>
    <definedName name="QB_ROW_218240" localSheetId="0" hidden="1">Sheet1!$E$27</definedName>
    <definedName name="QB_ROW_226250" localSheetId="0" hidden="1">Sheet1!$F$78</definedName>
    <definedName name="QB_ROW_227260" localSheetId="0" hidden="1">Sheet1!$G$58</definedName>
    <definedName name="QB_ROW_237040" localSheetId="0" hidden="1">Sheet1!$E$46</definedName>
    <definedName name="QB_ROW_237340" localSheetId="0" hidden="1">Sheet1!$E$49</definedName>
    <definedName name="QB_ROW_239040" localSheetId="0" hidden="1">Sheet1!$E$92</definedName>
    <definedName name="QB_ROW_239340" localSheetId="0" hidden="1">Sheet1!$E$94</definedName>
    <definedName name="QB_ROW_240040" localSheetId="0" hidden="1">Sheet1!$E$96</definedName>
    <definedName name="QB_ROW_240340" localSheetId="0" hidden="1">Sheet1!$E$102</definedName>
    <definedName name="QB_ROW_247250" localSheetId="0" hidden="1">Sheet1!$F$77</definedName>
    <definedName name="QB_ROW_250250" localSheetId="0" hidden="1">Sheet1!$F$30</definedName>
    <definedName name="QB_ROW_252040" localSheetId="0" hidden="1">Sheet1!$E$36</definedName>
    <definedName name="QB_ROW_252340" localSheetId="0" hidden="1">Sheet1!$E$38</definedName>
    <definedName name="QB_ROW_254250" localSheetId="0" hidden="1">Sheet1!$F$79</definedName>
    <definedName name="QB_ROW_255250" localSheetId="0" hidden="1">Sheet1!$F$80</definedName>
    <definedName name="QB_ROW_261040" localSheetId="0" hidden="1">Sheet1!$E$89</definedName>
    <definedName name="QB_ROW_261340" localSheetId="0" hidden="1">Sheet1!$E$91</definedName>
    <definedName name="QB_ROW_277250" localSheetId="0" hidden="1">Sheet1!$F$84</definedName>
    <definedName name="QB_ROW_284250" localSheetId="0" hidden="1">Sheet1!$F$11</definedName>
    <definedName name="QB_ROW_289250" localSheetId="0" hidden="1">Sheet1!$F$101</definedName>
    <definedName name="QB_ROW_291250" localSheetId="0" hidden="1">Sheet1!$F$10</definedName>
    <definedName name="QB_ROW_323240" localSheetId="0" hidden="1">Sheet1!$E$25</definedName>
    <definedName name="QB_ROW_332250" localSheetId="0" hidden="1">Sheet1!$F$47</definedName>
    <definedName name="QB_ROW_334340" localSheetId="0" hidden="1">Sheet1!$E$88</definedName>
    <definedName name="QB_ROW_342040" localSheetId="0" hidden="1">Sheet1!$E$69</definedName>
    <definedName name="QB_ROW_342340" localSheetId="0" hidden="1">Sheet1!$E$72</definedName>
    <definedName name="QB_ROW_354250" localSheetId="0" hidden="1">Sheet1!$F$37</definedName>
    <definedName name="QB_ROW_365250" localSheetId="0" hidden="1">Sheet1!$F$66</definedName>
    <definedName name="QB_ROW_372040" localSheetId="0" hidden="1">Sheet1!$E$9</definedName>
    <definedName name="QB_ROW_372340" localSheetId="0" hidden="1">Sheet1!$E$12</definedName>
    <definedName name="QB_ROW_388250" localSheetId="0" hidden="1">Sheet1!$F$70</definedName>
    <definedName name="QB_ROW_391250" localSheetId="0" hidden="1">Sheet1!$F$100</definedName>
    <definedName name="QB_ROW_41040" localSheetId="0" hidden="1">Sheet1!$E$5</definedName>
    <definedName name="QB_ROW_411240" localSheetId="0" hidden="1">Sheet1!$E$23</definedName>
    <definedName name="QB_ROW_41340" localSheetId="0" hidden="1">Sheet1!$E$8</definedName>
    <definedName name="QB_ROW_42250" localSheetId="0" hidden="1">Sheet1!$F$6</definedName>
    <definedName name="QB_ROW_427250" localSheetId="0" hidden="1">Sheet1!$F$90</definedName>
    <definedName name="QB_ROW_432250" localSheetId="0" hidden="1">Sheet1!$F$85</definedName>
    <definedName name="QB_ROW_435260" localSheetId="0" hidden="1">Sheet1!$G$42</definedName>
    <definedName name="QB_ROW_436250" localSheetId="0" hidden="1">Sheet1!$F$67</definedName>
    <definedName name="QB_ROW_44250" localSheetId="0" hidden="1">Sheet1!$F$7</definedName>
    <definedName name="QB_ROW_446250" localSheetId="0" hidden="1">Sheet1!$F$71</definedName>
    <definedName name="QB_ROW_452250" localSheetId="0" hidden="1">Sheet1!$F$62</definedName>
    <definedName name="QB_ROW_459240" localSheetId="0" hidden="1">Sheet1!$E$24</definedName>
    <definedName name="QB_ROW_46040" localSheetId="0" hidden="1">Sheet1!$E$50</definedName>
    <definedName name="QB_ROW_462250" localSheetId="0" hidden="1">Sheet1!$F$86</definedName>
    <definedName name="QB_ROW_46340" localSheetId="0" hidden="1">Sheet1!$E$52</definedName>
    <definedName name="QB_ROW_50250" localSheetId="0" hidden="1">Sheet1!$F$93</definedName>
    <definedName name="QB_ROW_51250" localSheetId="0" hidden="1">Sheet1!$F$98</definedName>
    <definedName name="QB_ROW_52250" localSheetId="0" hidden="1">Sheet1!$F$99</definedName>
    <definedName name="QB_ROW_61240" localSheetId="0" hidden="1">Sheet1!$E$4</definedName>
    <definedName name="QB_ROW_71250" localSheetId="0" hidden="1">Sheet1!$F$40</definedName>
    <definedName name="QB_ROW_74050" localSheetId="0" hidden="1">Sheet1!$F$41</definedName>
    <definedName name="QB_ROW_74260" localSheetId="0" hidden="1">Sheet1!$G$43</definedName>
    <definedName name="QB_ROW_74350" localSheetId="0" hidden="1">Sheet1!$F$44</definedName>
    <definedName name="QB_ROW_78240" localSheetId="0" hidden="1">Sheet1!$E$26</definedName>
    <definedName name="QB_ROW_86321" localSheetId="0" hidden="1">Sheet1!$C$14</definedName>
    <definedName name="QB_ROW_91240" localSheetId="0" hidden="1">Sheet1!$E$20</definedName>
    <definedName name="QB_ROW_94040" localSheetId="0" hidden="1">Sheet1!$E$53</definedName>
    <definedName name="QB_ROW_94340" localSheetId="0" hidden="1">Sheet1!$E$55</definedName>
    <definedName name="QB_ROW_96250" localSheetId="0" hidden="1">Sheet1!$F$54</definedName>
    <definedName name="QB_ROW_97040" localSheetId="0" hidden="1">Sheet1!$E$56</definedName>
    <definedName name="QB_ROW_97340" localSheetId="0" hidden="1">Sheet1!$E$63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20150531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20150501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H104" i="1"/>
  <c r="H103" i="1"/>
  <c r="H102" i="1"/>
  <c r="H94" i="1"/>
  <c r="H91" i="1"/>
  <c r="H87" i="1"/>
  <c r="H81" i="1"/>
  <c r="H75" i="1"/>
  <c r="H72" i="1"/>
  <c r="H68" i="1"/>
  <c r="H63" i="1"/>
  <c r="H61" i="1"/>
  <c r="H55" i="1"/>
  <c r="H52" i="1"/>
  <c r="H49" i="1"/>
  <c r="H45" i="1"/>
  <c r="H44" i="1"/>
  <c r="H38" i="1"/>
  <c r="H35" i="1"/>
  <c r="H31" i="1"/>
  <c r="H19" i="1"/>
  <c r="H14" i="1"/>
  <c r="H13" i="1"/>
  <c r="H12" i="1"/>
  <c r="H8" i="1"/>
</calcChain>
</file>

<file path=xl/sharedStrings.xml><?xml version="1.0" encoding="utf-8"?>
<sst xmlns="http://schemas.openxmlformats.org/spreadsheetml/2006/main" count="105" uniqueCount="105">
  <si>
    <t>May 15</t>
  </si>
  <si>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</si>
  <si>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</si>
  <si>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</si>
  <si>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</si>
  <si>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</si>
  <si>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</si>
  <si>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</si>
  <si>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</si>
  <si>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</si>
  <si>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</si>
  <si>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</si>
  <si>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</si>
  <si>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</si>
  <si>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</si>
  <si>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</si>
  <si>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</si>
  <si>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</si>
  <si>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</si>
  <si>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</si>
  <si>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</si>
  <si>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</si>
  <si>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</si>
  <si>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6010.2 · Office Furniture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</si>
  <si>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</si>
  <si>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</si>
  <si>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</si>
  <si>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</si>
  <si>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</si>
  <si>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6017.2 · Registration Fees</t>
  </si>
  <si>
    <t>Total 6017.0 · EXTERNAL MTGS &amp; SPONSORSHIPS</t>
  </si>
  <si>
    <t>6019.0 · Subscriptions/Publications</t>
  </si>
  <si>
    <t>6021.0 · MISCELLANEOUS EXPENSES</t>
  </si>
  <si>
    <t>6021.2 · General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</si>
  <si>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</si>
  <si>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</si>
  <si>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</si>
  <si>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</si>
  <si>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</si>
  <si>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</si>
  <si>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</si>
  <si>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</si>
  <si>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</si>
  <si>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</si>
  <si>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</si>
  <si>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</si>
  <si>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</si>
  <si>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</si>
  <si>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</si>
  <si>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</si>
  <si>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</si>
  <si>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</si>
  <si>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</si>
  <si>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</si>
  <si>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</si>
  <si>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</si>
  <si>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</si>
  <si>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6080.23 · Media and PR</t>
  </si>
  <si>
    <t>6080.33 · Neighborhoods and Schools</t>
  </si>
  <si>
    <t>6080.20 · OUTREACH - Other</t>
  </si>
  <si>
    <t>Total 6080.20 · OUTREACH</t>
  </si>
  <si>
    <t>6080.29 · Equipment and Supplies</t>
  </si>
  <si>
    <t>Total 6080.0 · EDUCATION AND OUTREACH</t>
  </si>
  <si>
    <t>6081.0 · REGULATORY COMPLIANCE</t>
  </si>
  <si>
    <t>6081.1 · Projects &amp; Investigations</t>
  </si>
  <si>
    <t>6081.2 · Well Sampling and Services</t>
  </si>
  <si>
    <t>6081.4 · Conferences and Seminars</t>
  </si>
  <si>
    <t>Total 6081.0 · REGULATORY COMPLIANCE</t>
  </si>
  <si>
    <t>6084.92 · GENERAL MANAGEMENT</t>
  </si>
  <si>
    <t>6086.0 · GMA Joint Planning</t>
  </si>
  <si>
    <t>6088.6 · Conferences and Seminars</t>
  </si>
  <si>
    <t>Total 6084.92 · GENERAL MANAGEMENT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</si>
  <si>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</si>
  <si>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</si>
  <si>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</si>
  <si>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</si>
  <si>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</si>
  <si>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</si>
  <si>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</si>
  <si>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</si>
  <si>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Total 6150.0 · INSURANCE - GROUP</t>
  </si>
  <si>
    <t>6160.0 · LEGAL SERVICES</t>
  </si>
  <si>
    <t>6161.0 · General Matters / Personnel</t>
  </si>
  <si>
    <t>6166.0 · City of Kyle</t>
  </si>
  <si>
    <t>6168.4 · SH 45 SW</t>
  </si>
  <si>
    <t>6168.7 · Annexation</t>
  </si>
  <si>
    <t>Total 6160.0 · LEGAL SERVICES</t>
  </si>
  <si>
    <t>6179.0 · LEGISLATION</t>
  </si>
  <si>
    <t>6184.0 · DISCRETIONARY FUNDS</t>
  </si>
  <si>
    <t>6184.4 · Senior DCW</t>
  </si>
  <si>
    <t>Total 6184.0 · DISCRETIONARY FUNDS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</si>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</sst>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06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J4" sqref="J4"/>
    </sheetView>
  </sheetViews>
  <sheetFormatPr defaultRowHeight="15" x14ac:dyDescent="0.25"/>
  <cols>
    <col min="1" max="6" width="3" style="12" customWidth="1"/>
    <col min="7" max="7" width="54.8554687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54.45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x14ac:dyDescent="0.25">
      <c r="A6" s="1"/>
      <c r="B6" s="1"/>
      <c r="C6" s="1"/>
      <c r="D6" s="1"/>
      <c r="E6" s="1"/>
      <c r="F6" s="1" t="s">
        <v>5</v>
      </c>
      <c r="G6" s="1"/>
      <c r="H6" s="2">
        <v>89026.06</v>
      </c>
    </row>
    <row r="7" spans="1:8" ht="15.75" thickBot="1" x14ac:dyDescent="0.3">
      <c r="A7" s="1"/>
      <c r="B7" s="1"/>
      <c r="C7" s="1"/>
      <c r="D7" s="1"/>
      <c r="E7" s="1"/>
      <c r="F7" s="1" t="s">
        <v>6</v>
      </c>
      <c r="G7" s="1"/>
      <c r="H7" s="3">
        <v>181251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>
        <f>ROUND(SUM(H5:H7),5)</f>
        <v>270277.06</v>
      </c>
    </row>
    <row r="9" spans="1:8" x14ac:dyDescent="0.25">
      <c r="A9" s="1"/>
      <c r="B9" s="1"/>
      <c r="C9" s="1"/>
      <c r="D9" s="1"/>
      <c r="E9" s="1" t="s">
        <v>8</v>
      </c>
      <c r="F9" s="1"/>
      <c r="G9" s="1"/>
      <c r="H9" s="2"/>
    </row>
    <row r="10" spans="1:8" x14ac:dyDescent="0.25">
      <c r="A10" s="1"/>
      <c r="B10" s="1"/>
      <c r="C10" s="1"/>
      <c r="D10" s="1"/>
      <c r="E10" s="1"/>
      <c r="F10" s="1" t="s">
        <v>9</v>
      </c>
      <c r="G10" s="1"/>
      <c r="H10" s="2">
        <v>1200</v>
      </c>
    </row>
    <row r="11" spans="1:8" ht="15.75" thickBot="1" x14ac:dyDescent="0.3">
      <c r="A11" s="1"/>
      <c r="B11" s="1"/>
      <c r="C11" s="1"/>
      <c r="D11" s="1"/>
      <c r="E11" s="1"/>
      <c r="F11" s="1" t="s">
        <v>10</v>
      </c>
      <c r="G11" s="1"/>
      <c r="H11" s="4">
        <v>150</v>
      </c>
    </row>
    <row r="12" spans="1:8" ht="15.75" thickBot="1" x14ac:dyDescent="0.3">
      <c r="A12" s="1"/>
      <c r="B12" s="1"/>
      <c r="C12" s="1"/>
      <c r="D12" s="1"/>
      <c r="E12" s="1" t="s">
        <v>11</v>
      </c>
      <c r="F12" s="1"/>
      <c r="G12" s="1"/>
      <c r="H12" s="5">
        <f>ROUND(SUM(H9:H11),5)</f>
        <v>1350</v>
      </c>
    </row>
    <row r="13" spans="1:8" ht="15.75" thickBot="1" x14ac:dyDescent="0.3">
      <c r="A13" s="1"/>
      <c r="B13" s="1"/>
      <c r="C13" s="1"/>
      <c r="D13" s="1" t="s">
        <v>12</v>
      </c>
      <c r="E13" s="1"/>
      <c r="F13" s="1"/>
      <c r="G13" s="1"/>
      <c r="H13" s="6">
        <f>ROUND(SUM(H3:H4)+H8+H12,5)</f>
        <v>271681.51</v>
      </c>
    </row>
    <row r="14" spans="1:8" x14ac:dyDescent="0.25">
      <c r="A14" s="1"/>
      <c r="B14" s="1"/>
      <c r="C14" s="1" t="s">
        <v>13</v>
      </c>
      <c r="D14" s="1"/>
      <c r="E14" s="1"/>
      <c r="F14" s="1"/>
      <c r="G14" s="1"/>
      <c r="H14" s="2">
        <f>H13</f>
        <v>271681.51</v>
      </c>
    </row>
    <row r="15" spans="1:8" x14ac:dyDescent="0.25">
      <c r="A15" s="1"/>
      <c r="B15" s="1"/>
      <c r="C15" s="1"/>
      <c r="D15" s="1" t="s">
        <v>14</v>
      </c>
      <c r="E15" s="1"/>
      <c r="F15" s="1"/>
      <c r="G15" s="1"/>
      <c r="H15" s="2"/>
    </row>
    <row r="16" spans="1:8" x14ac:dyDescent="0.25">
      <c r="A16" s="1"/>
      <c r="B16" s="1"/>
      <c r="C16" s="1"/>
      <c r="D16" s="1"/>
      <c r="E16" s="1" t="s">
        <v>15</v>
      </c>
      <c r="F16" s="1"/>
      <c r="G16" s="1"/>
      <c r="H16" s="2"/>
    </row>
    <row r="17" spans="1:8" x14ac:dyDescent="0.25">
      <c r="A17" s="1"/>
      <c r="B17" s="1"/>
      <c r="C17" s="1"/>
      <c r="D17" s="1"/>
      <c r="E17" s="1"/>
      <c r="F17" s="1" t="s">
        <v>16</v>
      </c>
      <c r="G17" s="1"/>
      <c r="H17" s="2">
        <v>843.67</v>
      </c>
    </row>
    <row r="18" spans="1:8" ht="15.75" thickBot="1" x14ac:dyDescent="0.3">
      <c r="A18" s="1"/>
      <c r="B18" s="1"/>
      <c r="C18" s="1"/>
      <c r="D18" s="1"/>
      <c r="E18" s="1"/>
      <c r="F18" s="1" t="s">
        <v>17</v>
      </c>
      <c r="G18" s="1"/>
      <c r="H18" s="3">
        <v>1235.01</v>
      </c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>
        <f>ROUND(SUM(H16:H18),5)</f>
        <v>2078.6799999999998</v>
      </c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>
        <v>56.38</v>
      </c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>
        <v>300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v>400.51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v>207.68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94.49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243.24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32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1000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49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/>
    </row>
    <row r="30" spans="1:8" ht="15.75" thickBot="1" x14ac:dyDescent="0.3">
      <c r="A30" s="1"/>
      <c r="B30" s="1"/>
      <c r="C30" s="1"/>
      <c r="D30" s="1"/>
      <c r="E30" s="1"/>
      <c r="F30" s="1" t="s">
        <v>29</v>
      </c>
      <c r="G30" s="1"/>
      <c r="H30" s="3">
        <v>320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f>ROUND(SUM(H29:H30),5)</f>
        <v>320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92.11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/>
    </row>
    <row r="34" spans="1:8" ht="15.75" thickBot="1" x14ac:dyDescent="0.3">
      <c r="A34" s="1"/>
      <c r="B34" s="1"/>
      <c r="C34" s="1"/>
      <c r="D34" s="1"/>
      <c r="E34" s="1"/>
      <c r="F34" s="1" t="s">
        <v>33</v>
      </c>
      <c r="G34" s="1"/>
      <c r="H34" s="3">
        <v>114.69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f>ROUND(SUM(H33:H34),5)</f>
        <v>114.69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/>
    </row>
    <row r="37" spans="1:8" ht="15.75" thickBot="1" x14ac:dyDescent="0.3">
      <c r="A37" s="1"/>
      <c r="B37" s="1"/>
      <c r="C37" s="1"/>
      <c r="D37" s="1"/>
      <c r="E37" s="1"/>
      <c r="F37" s="1" t="s">
        <v>36</v>
      </c>
      <c r="G37" s="1"/>
      <c r="H37" s="3">
        <v>127.4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>
        <f>ROUND(SUM(H36:H37),5)</f>
        <v>127.4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/>
    </row>
    <row r="40" spans="1:8" x14ac:dyDescent="0.25">
      <c r="A40" s="1"/>
      <c r="B40" s="1"/>
      <c r="C40" s="1"/>
      <c r="D40" s="1"/>
      <c r="E40" s="1"/>
      <c r="F40" s="1" t="s">
        <v>39</v>
      </c>
      <c r="G40" s="1"/>
      <c r="H40" s="2">
        <v>182.63</v>
      </c>
    </row>
    <row r="41" spans="1:8" x14ac:dyDescent="0.25">
      <c r="A41" s="1"/>
      <c r="B41" s="1"/>
      <c r="C41" s="1"/>
      <c r="D41" s="1"/>
      <c r="E41" s="1"/>
      <c r="F41" s="1" t="s">
        <v>40</v>
      </c>
      <c r="G41" s="1"/>
      <c r="H41" s="2"/>
    </row>
    <row r="42" spans="1:8" x14ac:dyDescent="0.25">
      <c r="A42" s="1"/>
      <c r="B42" s="1"/>
      <c r="C42" s="1"/>
      <c r="D42" s="1"/>
      <c r="E42" s="1"/>
      <c r="F42" s="1"/>
      <c r="G42" s="1" t="s">
        <v>41</v>
      </c>
      <c r="H42" s="2">
        <v>119.85</v>
      </c>
    </row>
    <row r="43" spans="1:8" ht="15.75" thickBot="1" x14ac:dyDescent="0.3">
      <c r="A43" s="1"/>
      <c r="B43" s="1"/>
      <c r="C43" s="1"/>
      <c r="D43" s="1"/>
      <c r="E43" s="1"/>
      <c r="F43" s="1"/>
      <c r="G43" s="1" t="s">
        <v>42</v>
      </c>
      <c r="H43" s="4">
        <v>623.22</v>
      </c>
    </row>
    <row r="44" spans="1:8" ht="15.75" thickBot="1" x14ac:dyDescent="0.3">
      <c r="A44" s="1"/>
      <c r="B44" s="1"/>
      <c r="C44" s="1"/>
      <c r="D44" s="1"/>
      <c r="E44" s="1"/>
      <c r="F44" s="1" t="s">
        <v>43</v>
      </c>
      <c r="G44" s="1"/>
      <c r="H44" s="6">
        <f>ROUND(SUM(H41:H43),5)</f>
        <v>743.07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>
        <f>ROUND(SUM(H39:H40)+H44,5)</f>
        <v>925.7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/>
    </row>
    <row r="47" spans="1:8" x14ac:dyDescent="0.25">
      <c r="A47" s="1"/>
      <c r="B47" s="1"/>
      <c r="C47" s="1"/>
      <c r="D47" s="1"/>
      <c r="E47" s="1"/>
      <c r="F47" s="1" t="s">
        <v>46</v>
      </c>
      <c r="G47" s="1"/>
      <c r="H47" s="2">
        <v>744.42</v>
      </c>
    </row>
    <row r="48" spans="1:8" ht="15.75" thickBot="1" x14ac:dyDescent="0.3">
      <c r="A48" s="1"/>
      <c r="B48" s="1"/>
      <c r="C48" s="1"/>
      <c r="D48" s="1"/>
      <c r="E48" s="1"/>
      <c r="F48" s="1" t="s">
        <v>47</v>
      </c>
      <c r="G48" s="1"/>
      <c r="H48" s="3">
        <v>94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f>ROUND(SUM(H46:H48),5)</f>
        <v>838.42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/>
    </row>
    <row r="51" spans="1:8" ht="15.75" thickBot="1" x14ac:dyDescent="0.3">
      <c r="A51" s="1"/>
      <c r="B51" s="1"/>
      <c r="C51" s="1"/>
      <c r="D51" s="1"/>
      <c r="E51" s="1"/>
      <c r="F51" s="1" t="s">
        <v>50</v>
      </c>
      <c r="G51" s="1"/>
      <c r="H51" s="3">
        <v>1516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>
        <f>ROUND(SUM(H50:H51),5)</f>
        <v>1516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/>
    </row>
    <row r="54" spans="1:8" ht="15.75" thickBot="1" x14ac:dyDescent="0.3">
      <c r="A54" s="1"/>
      <c r="B54" s="1"/>
      <c r="C54" s="1"/>
      <c r="D54" s="1"/>
      <c r="E54" s="1"/>
      <c r="F54" s="1" t="s">
        <v>53</v>
      </c>
      <c r="G54" s="1"/>
      <c r="H54" s="3">
        <v>277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>
        <f>ROUND(SUM(H53:H54),5)</f>
        <v>277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/>
    </row>
    <row r="57" spans="1:8" x14ac:dyDescent="0.25">
      <c r="A57" s="1"/>
      <c r="B57" s="1"/>
      <c r="C57" s="1"/>
      <c r="D57" s="1"/>
      <c r="E57" s="1"/>
      <c r="F57" s="1" t="s">
        <v>56</v>
      </c>
      <c r="G57" s="1"/>
      <c r="H57" s="2"/>
    </row>
    <row r="58" spans="1:8" x14ac:dyDescent="0.25">
      <c r="A58" s="1"/>
      <c r="B58" s="1"/>
      <c r="C58" s="1"/>
      <c r="D58" s="1"/>
      <c r="E58" s="1"/>
      <c r="F58" s="1"/>
      <c r="G58" s="1" t="s">
        <v>57</v>
      </c>
      <c r="H58" s="2">
        <v>222.86</v>
      </c>
    </row>
    <row r="59" spans="1:8" x14ac:dyDescent="0.25">
      <c r="A59" s="1"/>
      <c r="B59" s="1"/>
      <c r="C59" s="1"/>
      <c r="D59" s="1"/>
      <c r="E59" s="1"/>
      <c r="F59" s="1"/>
      <c r="G59" s="1" t="s">
        <v>58</v>
      </c>
      <c r="H59" s="2">
        <v>880</v>
      </c>
    </row>
    <row r="60" spans="1:8" ht="15.75" thickBot="1" x14ac:dyDescent="0.3">
      <c r="A60" s="1"/>
      <c r="B60" s="1"/>
      <c r="C60" s="1"/>
      <c r="D60" s="1"/>
      <c r="E60" s="1"/>
      <c r="F60" s="1"/>
      <c r="G60" s="1" t="s">
        <v>59</v>
      </c>
      <c r="H60" s="3">
        <v>292.27999999999997</v>
      </c>
    </row>
    <row r="61" spans="1:8" x14ac:dyDescent="0.25">
      <c r="A61" s="1"/>
      <c r="B61" s="1"/>
      <c r="C61" s="1"/>
      <c r="D61" s="1"/>
      <c r="E61" s="1"/>
      <c r="F61" s="1" t="s">
        <v>60</v>
      </c>
      <c r="G61" s="1"/>
      <c r="H61" s="2">
        <f>ROUND(SUM(H57:H60),5)</f>
        <v>1395.14</v>
      </c>
    </row>
    <row r="62" spans="1:8" ht="15.75" thickBot="1" x14ac:dyDescent="0.3">
      <c r="A62" s="1"/>
      <c r="B62" s="1"/>
      <c r="C62" s="1"/>
      <c r="D62" s="1"/>
      <c r="E62" s="1"/>
      <c r="F62" s="1" t="s">
        <v>61</v>
      </c>
      <c r="G62" s="1"/>
      <c r="H62" s="3">
        <v>584.15</v>
      </c>
    </row>
    <row r="63" spans="1:8" x14ac:dyDescent="0.25">
      <c r="A63" s="1"/>
      <c r="B63" s="1"/>
      <c r="C63" s="1"/>
      <c r="D63" s="1"/>
      <c r="E63" s="1" t="s">
        <v>62</v>
      </c>
      <c r="F63" s="1"/>
      <c r="G63" s="1"/>
      <c r="H63" s="2">
        <f>ROUND(H56+SUM(H61:H62),5)</f>
        <v>1979.29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/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>
        <v>622.4</v>
      </c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1075</v>
      </c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602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ROUND(SUM(H64:H67),5)</f>
        <v>2299.4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x14ac:dyDescent="0.25">
      <c r="A70" s="1"/>
      <c r="B70" s="1"/>
      <c r="C70" s="1"/>
      <c r="D70" s="1"/>
      <c r="E70" s="1"/>
      <c r="F70" s="1" t="s">
        <v>69</v>
      </c>
      <c r="G70" s="1"/>
      <c r="H70" s="2">
        <v>481.58</v>
      </c>
    </row>
    <row r="71" spans="1:8" ht="15.75" thickBot="1" x14ac:dyDescent="0.3">
      <c r="A71" s="1"/>
      <c r="B71" s="1"/>
      <c r="C71" s="1"/>
      <c r="D71" s="1"/>
      <c r="E71" s="1"/>
      <c r="F71" s="1" t="s">
        <v>70</v>
      </c>
      <c r="G71" s="1"/>
      <c r="H71" s="3">
        <v>302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>
        <f>ROUND(SUM(H69:H71),5)</f>
        <v>783.58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/>
    </row>
    <row r="74" spans="1:8" ht="15.75" thickBot="1" x14ac:dyDescent="0.3">
      <c r="A74" s="1"/>
      <c r="B74" s="1"/>
      <c r="C74" s="1"/>
      <c r="D74" s="1"/>
      <c r="E74" s="1"/>
      <c r="F74" s="1" t="s">
        <v>73</v>
      </c>
      <c r="G74" s="1"/>
      <c r="H74" s="3">
        <v>398.74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>
        <f>ROUND(SUM(H73:H74),5)</f>
        <v>398.74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/>
    </row>
    <row r="77" spans="1:8" x14ac:dyDescent="0.25">
      <c r="A77" s="1"/>
      <c r="B77" s="1"/>
      <c r="C77" s="1"/>
      <c r="D77" s="1"/>
      <c r="E77" s="1"/>
      <c r="F77" s="1" t="s">
        <v>76</v>
      </c>
      <c r="G77" s="1"/>
      <c r="H77" s="2">
        <v>6024.94</v>
      </c>
    </row>
    <row r="78" spans="1:8" x14ac:dyDescent="0.25">
      <c r="A78" s="1"/>
      <c r="B78" s="1"/>
      <c r="C78" s="1"/>
      <c r="D78" s="1"/>
      <c r="E78" s="1"/>
      <c r="F78" s="1" t="s">
        <v>77</v>
      </c>
      <c r="G78" s="1"/>
      <c r="H78" s="2">
        <v>792.47</v>
      </c>
    </row>
    <row r="79" spans="1:8" x14ac:dyDescent="0.25">
      <c r="A79" s="1"/>
      <c r="B79" s="1"/>
      <c r="C79" s="1"/>
      <c r="D79" s="1"/>
      <c r="E79" s="1"/>
      <c r="F79" s="1" t="s">
        <v>78</v>
      </c>
      <c r="G79" s="1"/>
      <c r="H79" s="2">
        <v>1083.82</v>
      </c>
    </row>
    <row r="80" spans="1:8" ht="15.75" thickBot="1" x14ac:dyDescent="0.3">
      <c r="A80" s="1"/>
      <c r="B80" s="1"/>
      <c r="C80" s="1"/>
      <c r="D80" s="1"/>
      <c r="E80" s="1"/>
      <c r="F80" s="1" t="s">
        <v>79</v>
      </c>
      <c r="G80" s="1"/>
      <c r="H80" s="3">
        <v>795.66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>
        <f>ROUND(SUM(H76:H80),5)</f>
        <v>8696.89</v>
      </c>
    </row>
    <row r="82" spans="1:8" x14ac:dyDescent="0.25">
      <c r="A82" s="1"/>
      <c r="B82" s="1"/>
      <c r="C82" s="1"/>
      <c r="D82" s="1"/>
      <c r="E82" s="1" t="s">
        <v>81</v>
      </c>
      <c r="F82" s="1"/>
      <c r="G82" s="1"/>
      <c r="H82" s="2"/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2436.15</v>
      </c>
    </row>
    <row r="84" spans="1:8" x14ac:dyDescent="0.25">
      <c r="A84" s="1"/>
      <c r="B84" s="1"/>
      <c r="C84" s="1"/>
      <c r="D84" s="1"/>
      <c r="E84" s="1"/>
      <c r="F84" s="1" t="s">
        <v>83</v>
      </c>
      <c r="G84" s="1"/>
      <c r="H84" s="2">
        <v>1581.85</v>
      </c>
    </row>
    <row r="85" spans="1:8" x14ac:dyDescent="0.25">
      <c r="A85" s="1"/>
      <c r="B85" s="1"/>
      <c r="C85" s="1"/>
      <c r="D85" s="1"/>
      <c r="E85" s="1"/>
      <c r="F85" s="1" t="s">
        <v>84</v>
      </c>
      <c r="G85" s="1"/>
      <c r="H85" s="2">
        <v>42</v>
      </c>
    </row>
    <row r="86" spans="1:8" ht="15.75" thickBot="1" x14ac:dyDescent="0.3">
      <c r="A86" s="1"/>
      <c r="B86" s="1"/>
      <c r="C86" s="1"/>
      <c r="D86" s="1"/>
      <c r="E86" s="1"/>
      <c r="F86" s="1" t="s">
        <v>85</v>
      </c>
      <c r="G86" s="1"/>
      <c r="H86" s="3">
        <v>756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>
        <f>ROUND(SUM(H82:H86),5)</f>
        <v>4816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>
        <v>10000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/>
    </row>
    <row r="90" spans="1:8" ht="15.75" thickBot="1" x14ac:dyDescent="0.3">
      <c r="A90" s="1"/>
      <c r="B90" s="1"/>
      <c r="C90" s="1"/>
      <c r="D90" s="1"/>
      <c r="E90" s="1"/>
      <c r="F90" s="1" t="s">
        <v>89</v>
      </c>
      <c r="G90" s="1"/>
      <c r="H90" s="3">
        <v>863.79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>
        <f>ROUND(SUM(H89:H90),5)</f>
        <v>863.79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/>
    </row>
    <row r="93" spans="1:8" ht="15.75" thickBot="1" x14ac:dyDescent="0.3">
      <c r="A93" s="1"/>
      <c r="B93" s="1"/>
      <c r="C93" s="1"/>
      <c r="D93" s="1"/>
      <c r="E93" s="1"/>
      <c r="F93" s="1" t="s">
        <v>92</v>
      </c>
      <c r="G93" s="1"/>
      <c r="H93" s="3">
        <v>52687.67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>
        <f>ROUND(SUM(H92:H93),5)</f>
        <v>52687.67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>
        <v>45.43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/>
    </row>
    <row r="97" spans="1:8" x14ac:dyDescent="0.25">
      <c r="A97" s="1"/>
      <c r="B97" s="1"/>
      <c r="C97" s="1"/>
      <c r="D97" s="1"/>
      <c r="E97" s="1"/>
      <c r="F97" s="1" t="s">
        <v>96</v>
      </c>
      <c r="G97" s="1"/>
      <c r="H97" s="2">
        <v>211.43</v>
      </c>
    </row>
    <row r="98" spans="1:8" x14ac:dyDescent="0.25">
      <c r="A98" s="1"/>
      <c r="B98" s="1"/>
      <c r="C98" s="1"/>
      <c r="D98" s="1"/>
      <c r="E98" s="1"/>
      <c r="F98" s="1" t="s">
        <v>97</v>
      </c>
      <c r="G98" s="1"/>
      <c r="H98" s="2">
        <v>3831.58</v>
      </c>
    </row>
    <row r="99" spans="1:8" x14ac:dyDescent="0.25">
      <c r="A99" s="1"/>
      <c r="B99" s="1"/>
      <c r="C99" s="1"/>
      <c r="D99" s="1"/>
      <c r="E99" s="1"/>
      <c r="F99" s="1" t="s">
        <v>98</v>
      </c>
      <c r="G99" s="1"/>
      <c r="H99" s="2">
        <v>3751.79</v>
      </c>
    </row>
    <row r="100" spans="1:8" x14ac:dyDescent="0.25">
      <c r="A100" s="1"/>
      <c r="B100" s="1"/>
      <c r="C100" s="1"/>
      <c r="D100" s="1"/>
      <c r="E100" s="1"/>
      <c r="F100" s="1" t="s">
        <v>99</v>
      </c>
      <c r="G100" s="1"/>
      <c r="H100" s="2">
        <v>2.66</v>
      </c>
    </row>
    <row r="101" spans="1:8" ht="15.75" thickBot="1" x14ac:dyDescent="0.3">
      <c r="A101" s="1"/>
      <c r="B101" s="1"/>
      <c r="C101" s="1"/>
      <c r="D101" s="1"/>
      <c r="E101" s="1"/>
      <c r="F101" s="1" t="s">
        <v>100</v>
      </c>
      <c r="G101" s="1"/>
      <c r="H101" s="4">
        <v>1949.82</v>
      </c>
    </row>
    <row r="102" spans="1:8" ht="15.75" thickBot="1" x14ac:dyDescent="0.3">
      <c r="A102" s="1"/>
      <c r="B102" s="1"/>
      <c r="C102" s="1"/>
      <c r="D102" s="1"/>
      <c r="E102" s="1" t="s">
        <v>101</v>
      </c>
      <c r="F102" s="1"/>
      <c r="G102" s="1"/>
      <c r="H102" s="5">
        <f>ROUND(SUM(H96:H101),5)</f>
        <v>9747.2800000000007</v>
      </c>
    </row>
    <row r="103" spans="1:8" ht="15.75" thickBot="1" x14ac:dyDescent="0.3">
      <c r="A103" s="1"/>
      <c r="B103" s="1"/>
      <c r="C103" s="1"/>
      <c r="D103" s="1" t="s">
        <v>102</v>
      </c>
      <c r="E103" s="1"/>
      <c r="F103" s="1"/>
      <c r="G103" s="1"/>
      <c r="H103" s="5">
        <f>ROUND(H15+SUM(H19:H28)+SUM(H31:H32)+H35+H38+H45+H49+H52+H55+H63+H68+H72+H75+H81+SUM(H87:H88)+H91+SUM(H94:H95)+H102,5)</f>
        <v>100991.37</v>
      </c>
    </row>
    <row r="104" spans="1:8" ht="15.75" thickBot="1" x14ac:dyDescent="0.3">
      <c r="A104" s="1"/>
      <c r="B104" s="1" t="s">
        <v>103</v>
      </c>
      <c r="C104" s="1"/>
      <c r="D104" s="1"/>
      <c r="E104" s="1"/>
      <c r="F104" s="1"/>
      <c r="G104" s="1"/>
      <c r="H104" s="5">
        <f>ROUND(H2+H14-H103,5)</f>
        <v>170690.14</v>
      </c>
    </row>
    <row r="105" spans="1:8" s="8" customFormat="1" ht="12" thickBot="1" x14ac:dyDescent="0.25">
      <c r="A105" s="1" t="s">
        <v>104</v>
      </c>
      <c r="B105" s="1"/>
      <c r="C105" s="1"/>
      <c r="D105" s="1"/>
      <c r="E105" s="1"/>
      <c r="F105" s="1"/>
      <c r="G105" s="1"/>
      <c r="H105" s="7">
        <f>H104</f>
        <v>170690.14</v>
      </c>
    </row>
    <row r="106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May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2017-07-22T04:17:43Z</cp:lastPrinted>
  <dcterms:created xsi:type="dcterms:W3CDTF">2017-07-22T04:16:15Z</dcterms:created>
  <dcterms:modified xsi:type="dcterms:W3CDTF">2017-07-22T04:17:46Z</dcterms:modified>
</cp:coreProperties>
</file>