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8_{C1D5677F-9C28-4D4F-88B5-4C5897CC03D4}" xr6:coauthVersionLast="45" xr6:coauthVersionMax="45" xr10:uidLastSave="{00000000-0000-0000-0000-000000000000}"/>
  <bookViews>
    <workbookView xWindow="4185" yWindow="1905" windowWidth="14730" windowHeight="11385" xr2:uid="{6046F72D-8000-4618-84BE-678D2EA5565B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Sheet1!$30:$30,Sheet1!$31:$31,Sheet1!$32:$32,Sheet1!$35:$35,Sheet1!$36:$36,Sheet1!$37:$37,Sheet1!$44:$44,Sheet1!$45:$45,Sheet1!$46:$46,Sheet1!$47:$47,Sheet1!$48:$48,Sheet1!$49:$49,Sheet1!$50:$50,Sheet1!$55:$55,Sheet1!$56:$56,Sheet1!$57:$57</definedName>
    <definedName name="QB_DATA_2" localSheetId="0" hidden="1">Sheet1!$58:$58</definedName>
    <definedName name="QB_FORMULA_0" localSheetId="0" hidden="1">Sheet1!$F$12,Sheet1!$F$15,Sheet1!$F$18,Sheet1!$F$23,Sheet1!$F$24,Sheet1!$F$33,Sheet1!$F$38,Sheet1!$F$39,Sheet1!$F$51,Sheet1!$F$52,Sheet1!$F$53,Sheet1!$F$59,Sheet1!$F$60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Sheet1!$D$51</definedName>
    <definedName name="QB_ROW_1311" localSheetId="0" hidden="1">Sheet1!$B$24</definedName>
    <definedName name="QB_ROW_14011" localSheetId="0" hidden="1">Sheet1!$B$54</definedName>
    <definedName name="QB_ROW_14230" localSheetId="0" hidden="1">Sheet1!$D$21</definedName>
    <definedName name="QB_ROW_14311" localSheetId="0" hidden="1">Sheet1!$B$59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Sheet1!$C$58</definedName>
    <definedName name="QB_ROW_18220" localSheetId="0" hidden="1">Sheet1!$C$29</definedName>
    <definedName name="QB_ROW_191220" localSheetId="0" hidden="1">Sheet1!$C$57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Sheet1!$E$49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0240" localSheetId="0" hidden="1">Sheet1!$E$47</definedName>
    <definedName name="QB_ROW_31240" localSheetId="0" hidden="1">Sheet1!$E$48</definedName>
    <definedName name="QB_ROW_3321" localSheetId="0" hidden="1">Sheet1!$C$18</definedName>
    <definedName name="QB_ROW_33240" localSheetId="0" hidden="1">Sheet1!$E$50</definedName>
    <definedName name="QB_ROW_357220" localSheetId="0" hidden="1">Sheet1!$C$56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Sheet1!$A$60</definedName>
    <definedName name="QB_ROW_8011" localSheetId="0" hidden="1">Sheet1!$B$41</definedName>
    <definedName name="QB_ROW_8220" localSheetId="0" hidden="1">Sheet1!$C$55</definedName>
    <definedName name="QB_ROW_8311" localSheetId="0" hidden="1">Sheet1!$B$53</definedName>
    <definedName name="QB_ROW_9021" localSheetId="0" hidden="1">Sheet1!$C$42</definedName>
    <definedName name="QB_ROW_9230" localSheetId="0" hidden="1">Sheet1!$D$14</definedName>
    <definedName name="QB_ROW_9321" localSheetId="0" hidden="1">Sheet1!$C$52</definedName>
    <definedName name="QBCANSUPPORTUPDATE" localSheetId="0">TRUE</definedName>
    <definedName name="QBCOMPANYFILENAME" localSheetId="0">"Q:\8 Barton Springs Edwards Aquifer.QBW"</definedName>
    <definedName name="QBENDDATE" localSheetId="0">20200531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20200531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3" i="1"/>
  <c r="F52" i="1"/>
  <c r="F51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<sst xmlns="http://schemas.openxmlformats.org/spreadsheetml/2006/main" count="60" uniqueCount="60">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</sst>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F4D96C4-FFF4-4017-8917-A28988D49F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C514430-7F5B-4990-B93E-0B25737D9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39BC-F52B-4385-8494-DB599F877EE6}">
  <sheetPr codeName="Sheet1"/>
  <dimension ref="A1:F61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6" sqref="I5:I6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59</v>
      </c>
    </row>
    <row r="2" spans="1:6" ht="15.75" thickTop="1" x14ac:dyDescent="0.25">
      <c r="A2" s="1" t="s">
        <v>0</v>
      </c>
      <c r="B2" s="1"/>
      <c r="C2" s="1"/>
      <c r="D2" s="1"/>
      <c r="E2" s="1"/>
      <c r="F2" s="2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 t="s">
        <v>2</v>
      </c>
      <c r="D4" s="1"/>
      <c r="E4" s="1"/>
      <c r="F4" s="2"/>
    </row>
    <row r="5" spans="1:6" x14ac:dyDescent="0.25">
      <c r="A5" s="1"/>
      <c r="B5" s="1"/>
      <c r="C5" s="1"/>
      <c r="D5" s="1" t="s">
        <v>3</v>
      </c>
      <c r="E5" s="1"/>
      <c r="F5" s="2">
        <v>302103.90999999997</v>
      </c>
    </row>
    <row r="6" spans="1:6" x14ac:dyDescent="0.25">
      <c r="A6" s="1"/>
      <c r="B6" s="1"/>
      <c r="C6" s="1"/>
      <c r="D6" s="1" t="s">
        <v>4</v>
      </c>
      <c r="E6" s="1"/>
      <c r="F6" s="2">
        <v>31144.69</v>
      </c>
    </row>
    <row r="7" spans="1:6" x14ac:dyDescent="0.25">
      <c r="A7" s="1"/>
      <c r="B7" s="1"/>
      <c r="C7" s="1"/>
      <c r="D7" s="1" t="s">
        <v>5</v>
      </c>
      <c r="E7" s="1"/>
      <c r="F7" s="2"/>
    </row>
    <row r="8" spans="1:6" x14ac:dyDescent="0.25">
      <c r="A8" s="1"/>
      <c r="B8" s="1"/>
      <c r="C8" s="1"/>
      <c r="D8" s="1"/>
      <c r="E8" s="1" t="s">
        <v>6</v>
      </c>
      <c r="F8" s="2">
        <v>52050</v>
      </c>
    </row>
    <row r="9" spans="1:6" x14ac:dyDescent="0.25">
      <c r="A9" s="1"/>
      <c r="B9" s="1"/>
      <c r="C9" s="1"/>
      <c r="D9" s="1"/>
      <c r="E9" s="1" t="s">
        <v>7</v>
      </c>
      <c r="F9" s="2">
        <v>61560</v>
      </c>
    </row>
    <row r="10" spans="1:6" x14ac:dyDescent="0.25">
      <c r="A10" s="1"/>
      <c r="B10" s="1"/>
      <c r="C10" s="1"/>
      <c r="D10" s="1"/>
      <c r="E10" s="1" t="s">
        <v>8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9</v>
      </c>
      <c r="F11" s="3">
        <v>353703.81</v>
      </c>
    </row>
    <row r="12" spans="1:6" x14ac:dyDescent="0.25">
      <c r="A12" s="1"/>
      <c r="B12" s="1"/>
      <c r="C12" s="1"/>
      <c r="D12" s="1" t="s">
        <v>10</v>
      </c>
      <c r="E12" s="1"/>
      <c r="F12" s="2">
        <f>ROUND(SUM(F7:F11),5)</f>
        <v>617313.81000000006</v>
      </c>
    </row>
    <row r="13" spans="1:6" x14ac:dyDescent="0.25">
      <c r="A13" s="1"/>
      <c r="B13" s="1"/>
      <c r="C13" s="1"/>
      <c r="D13" s="1" t="s">
        <v>11</v>
      </c>
      <c r="E13" s="1"/>
      <c r="F13" s="2">
        <v>597790.52</v>
      </c>
    </row>
    <row r="14" spans="1:6" ht="15.75" thickBot="1" x14ac:dyDescent="0.3">
      <c r="A14" s="1"/>
      <c r="B14" s="1"/>
      <c r="C14" s="1"/>
      <c r="D14" s="1" t="s">
        <v>12</v>
      </c>
      <c r="E14" s="1"/>
      <c r="F14" s="3">
        <v>60993.02</v>
      </c>
    </row>
    <row r="15" spans="1:6" x14ac:dyDescent="0.25">
      <c r="A15" s="1"/>
      <c r="B15" s="1"/>
      <c r="C15" s="1" t="s">
        <v>13</v>
      </c>
      <c r="D15" s="1"/>
      <c r="E15" s="1"/>
      <c r="F15" s="2">
        <f>ROUND(SUM(F4:F6)+SUM(F12:F14),5)</f>
        <v>1609345.95</v>
      </c>
    </row>
    <row r="16" spans="1:6" x14ac:dyDescent="0.25">
      <c r="A16" s="1"/>
      <c r="B16" s="1"/>
      <c r="C16" s="1" t="s">
        <v>14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15</v>
      </c>
      <c r="E17" s="1"/>
      <c r="F17" s="3">
        <v>32910.660000000003</v>
      </c>
    </row>
    <row r="18" spans="1:6" x14ac:dyDescent="0.25">
      <c r="A18" s="1"/>
      <c r="B18" s="1"/>
      <c r="C18" s="1" t="s">
        <v>16</v>
      </c>
      <c r="D18" s="1"/>
      <c r="E18" s="1"/>
      <c r="F18" s="2">
        <f>ROUND(SUM(F16:F17),5)</f>
        <v>32910.660000000003</v>
      </c>
    </row>
    <row r="19" spans="1:6" x14ac:dyDescent="0.25">
      <c r="A19" s="1"/>
      <c r="B19" s="1"/>
      <c r="C19" s="1" t="s">
        <v>17</v>
      </c>
      <c r="D19" s="1"/>
      <c r="E19" s="1"/>
      <c r="F19" s="2"/>
    </row>
    <row r="20" spans="1:6" x14ac:dyDescent="0.25">
      <c r="A20" s="1"/>
      <c r="B20" s="1"/>
      <c r="C20" s="1"/>
      <c r="D20" s="1" t="s">
        <v>18</v>
      </c>
      <c r="E20" s="1"/>
      <c r="F20" s="2">
        <v>300</v>
      </c>
    </row>
    <row r="21" spans="1:6" x14ac:dyDescent="0.25">
      <c r="A21" s="1"/>
      <c r="B21" s="1"/>
      <c r="C21" s="1"/>
      <c r="D21" s="1" t="s">
        <v>19</v>
      </c>
      <c r="E21" s="1"/>
      <c r="F21" s="2">
        <v>4710.97</v>
      </c>
    </row>
    <row r="22" spans="1:6" ht="15.75" thickBot="1" x14ac:dyDescent="0.3">
      <c r="A22" s="1"/>
      <c r="B22" s="1"/>
      <c r="C22" s="1"/>
      <c r="D22" s="1" t="s">
        <v>20</v>
      </c>
      <c r="E22" s="1"/>
      <c r="F22" s="4">
        <v>15858.06</v>
      </c>
    </row>
    <row r="23" spans="1:6" ht="15.75" thickBot="1" x14ac:dyDescent="0.3">
      <c r="A23" s="1"/>
      <c r="B23" s="1"/>
      <c r="C23" s="1" t="s">
        <v>21</v>
      </c>
      <c r="D23" s="1"/>
      <c r="E23" s="1"/>
      <c r="F23" s="5">
        <f>ROUND(SUM(F19:F22),5)</f>
        <v>20869.03</v>
      </c>
    </row>
    <row r="24" spans="1:6" x14ac:dyDescent="0.25">
      <c r="A24" s="1"/>
      <c r="B24" s="1" t="s">
        <v>22</v>
      </c>
      <c r="C24" s="1"/>
      <c r="D24" s="1"/>
      <c r="E24" s="1"/>
      <c r="F24" s="2">
        <f>ROUND(F3+F15+F18+F23,5)</f>
        <v>1663125.64</v>
      </c>
    </row>
    <row r="25" spans="1:6" x14ac:dyDescent="0.25">
      <c r="A25" s="1"/>
      <c r="B25" s="1" t="s">
        <v>23</v>
      </c>
      <c r="C25" s="1"/>
      <c r="D25" s="1"/>
      <c r="E25" s="1"/>
      <c r="F25" s="2"/>
    </row>
    <row r="26" spans="1:6" x14ac:dyDescent="0.25">
      <c r="A26" s="1"/>
      <c r="B26" s="1"/>
      <c r="C26" s="1" t="s">
        <v>24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25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26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27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28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29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30</v>
      </c>
      <c r="D32" s="1"/>
      <c r="E32" s="1"/>
      <c r="F32" s="3">
        <v>268588.03999999998</v>
      </c>
    </row>
    <row r="33" spans="1:6" x14ac:dyDescent="0.25">
      <c r="A33" s="1"/>
      <c r="B33" s="1" t="s">
        <v>31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32</v>
      </c>
      <c r="C34" s="1"/>
      <c r="D34" s="1"/>
      <c r="E34" s="1"/>
      <c r="F34" s="2"/>
    </row>
    <row r="35" spans="1:6" x14ac:dyDescent="0.25">
      <c r="A35" s="1"/>
      <c r="B35" s="1"/>
      <c r="C35" s="1" t="s">
        <v>33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34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35</v>
      </c>
      <c r="D37" s="1"/>
      <c r="E37" s="1"/>
      <c r="F37" s="4">
        <v>71</v>
      </c>
    </row>
    <row r="38" spans="1:6" ht="15.75" thickBot="1" x14ac:dyDescent="0.3">
      <c r="A38" s="1"/>
      <c r="B38" s="1" t="s">
        <v>36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37</v>
      </c>
      <c r="B39" s="1"/>
      <c r="C39" s="1"/>
      <c r="D39" s="1"/>
      <c r="E39" s="1"/>
      <c r="F39" s="7">
        <f>ROUND(F2+F24+F33+F38,5)</f>
        <v>2002125.95</v>
      </c>
    </row>
    <row r="40" spans="1:6" ht="15.75" thickTop="1" x14ac:dyDescent="0.25">
      <c r="A40" s="1" t="s">
        <v>38</v>
      </c>
      <c r="B40" s="1"/>
      <c r="C40" s="1"/>
      <c r="D40" s="1"/>
      <c r="E40" s="1"/>
      <c r="F40" s="2"/>
    </row>
    <row r="41" spans="1:6" x14ac:dyDescent="0.25">
      <c r="A41" s="1"/>
      <c r="B41" s="1" t="s">
        <v>39</v>
      </c>
      <c r="C41" s="1"/>
      <c r="D41" s="1"/>
      <c r="E41" s="1"/>
      <c r="F41" s="2"/>
    </row>
    <row r="42" spans="1:6" x14ac:dyDescent="0.25">
      <c r="A42" s="1"/>
      <c r="B42" s="1"/>
      <c r="C42" s="1" t="s">
        <v>40</v>
      </c>
      <c r="D42" s="1"/>
      <c r="E42" s="1"/>
      <c r="F42" s="2"/>
    </row>
    <row r="43" spans="1:6" x14ac:dyDescent="0.25">
      <c r="A43" s="1"/>
      <c r="B43" s="1"/>
      <c r="C43" s="1"/>
      <c r="D43" s="1" t="s">
        <v>41</v>
      </c>
      <c r="E43" s="1"/>
      <c r="F43" s="2"/>
    </row>
    <row r="44" spans="1:6" x14ac:dyDescent="0.25">
      <c r="A44" s="1"/>
      <c r="B44" s="1"/>
      <c r="C44" s="1"/>
      <c r="D44" s="1"/>
      <c r="E44" s="1" t="s">
        <v>42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43</v>
      </c>
      <c r="F45" s="2">
        <v>1035</v>
      </c>
    </row>
    <row r="46" spans="1:6" x14ac:dyDescent="0.25">
      <c r="A46" s="1"/>
      <c r="B46" s="1"/>
      <c r="C46" s="1"/>
      <c r="D46" s="1"/>
      <c r="E46" s="1" t="s">
        <v>44</v>
      </c>
      <c r="F46" s="2">
        <v>-1035.01</v>
      </c>
    </row>
    <row r="47" spans="1:6" x14ac:dyDescent="0.25">
      <c r="A47" s="1"/>
      <c r="B47" s="1"/>
      <c r="C47" s="1"/>
      <c r="D47" s="1"/>
      <c r="E47" s="1" t="s">
        <v>45</v>
      </c>
      <c r="F47" s="2">
        <v>-139.25</v>
      </c>
    </row>
    <row r="48" spans="1:6" x14ac:dyDescent="0.25">
      <c r="A48" s="1"/>
      <c r="B48" s="1"/>
      <c r="C48" s="1"/>
      <c r="D48" s="1"/>
      <c r="E48" s="1" t="s">
        <v>46</v>
      </c>
      <c r="F48" s="2">
        <v>0.53</v>
      </c>
    </row>
    <row r="49" spans="1:6" x14ac:dyDescent="0.25">
      <c r="A49" s="1"/>
      <c r="B49" s="1"/>
      <c r="C49" s="1"/>
      <c r="D49" s="1"/>
      <c r="E49" s="1" t="s">
        <v>47</v>
      </c>
      <c r="F49" s="2">
        <v>0.09</v>
      </c>
    </row>
    <row r="50" spans="1:6" ht="15.75" thickBot="1" x14ac:dyDescent="0.3">
      <c r="A50" s="1"/>
      <c r="B50" s="1"/>
      <c r="C50" s="1"/>
      <c r="D50" s="1"/>
      <c r="E50" s="1" t="s">
        <v>48</v>
      </c>
      <c r="F50" s="4">
        <v>50493.95</v>
      </c>
    </row>
    <row r="51" spans="1:6" ht="15.75" thickBot="1" x14ac:dyDescent="0.3">
      <c r="A51" s="1"/>
      <c r="B51" s="1"/>
      <c r="C51" s="1"/>
      <c r="D51" s="1" t="s">
        <v>49</v>
      </c>
      <c r="E51" s="1"/>
      <c r="F51" s="6">
        <f>ROUND(SUM(F43:F50),5)</f>
        <v>69503.37</v>
      </c>
    </row>
    <row r="52" spans="1:6" ht="15.75" thickBot="1" x14ac:dyDescent="0.3">
      <c r="A52" s="1"/>
      <c r="B52" s="1"/>
      <c r="C52" s="1" t="s">
        <v>50</v>
      </c>
      <c r="D52" s="1"/>
      <c r="E52" s="1"/>
      <c r="F52" s="5">
        <f>ROUND(F42+F51,5)</f>
        <v>69503.37</v>
      </c>
    </row>
    <row r="53" spans="1:6" x14ac:dyDescent="0.25">
      <c r="A53" s="1"/>
      <c r="B53" s="1" t="s">
        <v>51</v>
      </c>
      <c r="C53" s="1"/>
      <c r="D53" s="1"/>
      <c r="E53" s="1"/>
      <c r="F53" s="2">
        <f>ROUND(F41+F52,5)</f>
        <v>69503.37</v>
      </c>
    </row>
    <row r="54" spans="1:6" x14ac:dyDescent="0.25">
      <c r="A54" s="1"/>
      <c r="B54" s="1" t="s">
        <v>52</v>
      </c>
      <c r="C54" s="1"/>
      <c r="D54" s="1"/>
      <c r="E54" s="1"/>
      <c r="F54" s="2"/>
    </row>
    <row r="55" spans="1:6" x14ac:dyDescent="0.25">
      <c r="A55" s="1"/>
      <c r="B55" s="1"/>
      <c r="C55" s="1" t="s">
        <v>53</v>
      </c>
      <c r="D55" s="1"/>
      <c r="E55" s="1"/>
      <c r="F55" s="2">
        <v>902309.6</v>
      </c>
    </row>
    <row r="56" spans="1:6" x14ac:dyDescent="0.25">
      <c r="A56" s="1"/>
      <c r="B56" s="1"/>
      <c r="C56" s="1" t="s">
        <v>54</v>
      </c>
      <c r="D56" s="1"/>
      <c r="E56" s="1"/>
      <c r="F56" s="2">
        <v>365127.26</v>
      </c>
    </row>
    <row r="57" spans="1:6" x14ac:dyDescent="0.25">
      <c r="A57" s="1"/>
      <c r="B57" s="1"/>
      <c r="C57" s="1" t="s">
        <v>55</v>
      </c>
      <c r="D57" s="1"/>
      <c r="E57" s="1"/>
      <c r="F57" s="2">
        <v>300</v>
      </c>
    </row>
    <row r="58" spans="1:6" ht="15.75" thickBot="1" x14ac:dyDescent="0.3">
      <c r="A58" s="1"/>
      <c r="B58" s="1"/>
      <c r="C58" s="1" t="s">
        <v>56</v>
      </c>
      <c r="D58" s="1"/>
      <c r="E58" s="1"/>
      <c r="F58" s="4">
        <v>664885.72</v>
      </c>
    </row>
    <row r="59" spans="1:6" ht="15.75" thickBot="1" x14ac:dyDescent="0.3">
      <c r="A59" s="1"/>
      <c r="B59" s="1" t="s">
        <v>57</v>
      </c>
      <c r="C59" s="1"/>
      <c r="D59" s="1"/>
      <c r="E59" s="1"/>
      <c r="F59" s="6">
        <f>ROUND(SUM(F54:F58),5)</f>
        <v>1932622.58</v>
      </c>
    </row>
    <row r="60" spans="1:6" s="8" customFormat="1" ht="12" thickBot="1" x14ac:dyDescent="0.25">
      <c r="A60" s="1" t="s">
        <v>58</v>
      </c>
      <c r="B60" s="1"/>
      <c r="C60" s="1"/>
      <c r="D60" s="1"/>
      <c r="E60" s="1"/>
      <c r="F60" s="7">
        <f>ROUND(F40+F53+F59,5)</f>
        <v>2002125.95</v>
      </c>
    </row>
    <row r="61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Balance Sheet
&amp;10 As of May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2020-09-13T00:55:14Z</cp:lastPrinted>
  <dcterms:created xsi:type="dcterms:W3CDTF">2020-09-13T00:54:31Z</dcterms:created>
  <dcterms:modified xsi:type="dcterms:W3CDTF">2020-09-13T00:55:45Z</dcterms:modified>
</cp:coreProperties>
</file>