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CC7CB47B-414A-4121-858B-85D8A6707E51}" xr6:coauthVersionLast="45" xr6:coauthVersionMax="45" xr10:uidLastSave="{00000000-0000-0000-0000-000000000000}"/>
  <bookViews>
    <workbookView xWindow="6045" yWindow="2280" windowWidth="13560" windowHeight="12735" xr2:uid="{31252C43-A11E-46E9-ABBB-085B39D3B976}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Sheet1!$5:$5,Sheet1!$7:$7,Sheet1!$9:$9,Sheet1!$12:$12,Sheet1!$13:$13,Sheet1!$16:$16,Sheet1!$22:$22,Sheet1!$23:$23,Sheet1!$26:$26,Sheet1!$27:$27,Sheet1!$29:$29,Sheet1!$30:$30,Sheet1!$31:$31,Sheet1!$32:$32,Sheet1!$34:$34,Sheet1!$37:$37</definedName>
    <definedName name="QB_DATA_1" localSheetId="0" hidden="1">Sheet1!$38:$38,Sheet1!$41:$41,Sheet1!$44:$44,Sheet1!$46:$46,Sheet1!$47:$47,Sheet1!$51:$51,Sheet1!$52:$52,Sheet1!$55:$55,Sheet1!$59:$59,Sheet1!$63:$63,Sheet1!$66:$66,Sheet1!$67:$67,Sheet1!$68:$68,Sheet1!$71:$71,Sheet1!$72:$72,Sheet1!$75:$75</definedName>
    <definedName name="QB_DATA_2" localSheetId="0" hidden="1">Sheet1!$76:$76,Sheet1!$77:$77,Sheet1!$78:$78,Sheet1!$79:$79,Sheet1!$82:$82,Sheet1!$83:$83,Sheet1!$84:$84,Sheet1!$85:$85,Sheet1!$87:$87,Sheet1!$89:$89,Sheet1!$91:$91,Sheet1!$93:$93,Sheet1!$96:$96,Sheet1!$97:$97,Sheet1!$98:$98,Sheet1!$99:$99</definedName>
    <definedName name="QB_DATA_3" localSheetId="0" hidden="1">Sheet1!$100:$100,Sheet1!$103:$103</definedName>
    <definedName name="QB_FORMULA_0" localSheetId="0" hidden="1">Sheet1!$H$6,Sheet1!$H$10,Sheet1!$H$14,Sheet1!$H$17,Sheet1!$H$18,Sheet1!$H$19,Sheet1!$H$24,Sheet1!$H$28,Sheet1!$H$35,Sheet1!$H$39,Sheet1!$H$42,Sheet1!$H$48,Sheet1!$H$49,Sheet1!$H$53,Sheet1!$H$56,Sheet1!$H$60</definedName>
    <definedName name="QB_FORMULA_1" localSheetId="0" hidden="1">Sheet1!$H$61,Sheet1!$H$64,Sheet1!$H$69,Sheet1!$H$73,Sheet1!$H$80,Sheet1!$H$86,Sheet1!$H$90,Sheet1!$H$94,Sheet1!$H$101,Sheet1!$H$104,Sheet1!$H$105,Sheet1!$H$106,Sheet1!$H$107</definedName>
    <definedName name="QB_ROW_104040" localSheetId="0" hidden="1">Sheet1!$E$70</definedName>
    <definedName name="QB_ROW_104340" localSheetId="0" hidden="1">Sheet1!$E$73</definedName>
    <definedName name="QB_ROW_106250" localSheetId="0" hidden="1">Sheet1!$F$71</definedName>
    <definedName name="QB_ROW_107250" localSheetId="0" hidden="1">Sheet1!$F$96</definedName>
    <definedName name="QB_ROW_108250" localSheetId="0" hidden="1">Sheet1!$F$52</definedName>
    <definedName name="QB_ROW_109040" localSheetId="0" hidden="1">Sheet1!$E$74</definedName>
    <definedName name="QB_ROW_109340" localSheetId="0" hidden="1">Sheet1!$E$80</definedName>
    <definedName name="QB_ROW_111250" localSheetId="0" hidden="1">Sheet1!$F$79</definedName>
    <definedName name="QB_ROW_112040" localSheetId="0" hidden="1">Sheet1!$E$81</definedName>
    <definedName name="QB_ROW_112340" localSheetId="0" hidden="1">Sheet1!$E$86</definedName>
    <definedName name="QB_ROW_113250" localSheetId="0" hidden="1">Sheet1!$F$82</definedName>
    <definedName name="QB_ROW_115040" localSheetId="0" hidden="1">Sheet1!$E$88</definedName>
    <definedName name="QB_ROW_115340" localSheetId="0" hidden="1">Sheet1!$E$90</definedName>
    <definedName name="QB_ROW_118250" localSheetId="0" hidden="1">Sheet1!$F$89</definedName>
    <definedName name="QB_ROW_131340" localSheetId="0" hidden="1">Sheet1!$E$32</definedName>
    <definedName name="QB_ROW_136250" localSheetId="0" hidden="1">Sheet1!$F$38</definedName>
    <definedName name="QB_ROW_137040" localSheetId="0" hidden="1">Sheet1!$E$25</definedName>
    <definedName name="QB_ROW_137250" localSheetId="0" hidden="1">Sheet1!$F$27</definedName>
    <definedName name="QB_ROW_137340" localSheetId="0" hidden="1">Sheet1!$E$28</definedName>
    <definedName name="QB_ROW_138050" localSheetId="0" hidden="1">Sheet1!$F$58</definedName>
    <definedName name="QB_ROW_138350" localSheetId="0" hidden="1">Sheet1!$F$60</definedName>
    <definedName name="QB_ROW_142040" localSheetId="0" hidden="1">Sheet1!$E$21</definedName>
    <definedName name="QB_ROW_142340" localSheetId="0" hidden="1">Sheet1!$E$24</definedName>
    <definedName name="QB_ROW_144250" localSheetId="0" hidden="1">Sheet1!$F$22</definedName>
    <definedName name="QB_ROW_145350" localSheetId="0" hidden="1">Sheet1!$F$23</definedName>
    <definedName name="QB_ROW_173040" localSheetId="0" hidden="1">Sheet1!$E$43</definedName>
    <definedName name="QB_ROW_173340" localSheetId="0" hidden="1">Sheet1!$E$49</definedName>
    <definedName name="QB_ROW_18301" localSheetId="0" hidden="1">Sheet1!$A$107</definedName>
    <definedName name="QB_ROW_19011" localSheetId="0" hidden="1">Sheet1!$B$2</definedName>
    <definedName name="QB_ROW_19311" localSheetId="0" hidden="1">Sheet1!$B$106</definedName>
    <definedName name="QB_ROW_196250" localSheetId="0" hidden="1">Sheet1!$F$9</definedName>
    <definedName name="QB_ROW_20031" localSheetId="0" hidden="1">Sheet1!$D$3</definedName>
    <definedName name="QB_ROW_20331" localSheetId="0" hidden="1">Sheet1!$D$18</definedName>
    <definedName name="QB_ROW_208260" localSheetId="0" hidden="1">Sheet1!$G$59</definedName>
    <definedName name="QB_ROW_209040" localSheetId="0" hidden="1">Sheet1!$E$36</definedName>
    <definedName name="QB_ROW_209340" localSheetId="0" hidden="1">Sheet1!$E$39</definedName>
    <definedName name="QB_ROW_21031" localSheetId="0" hidden="1">Sheet1!$D$20</definedName>
    <definedName name="QB_ROW_21331" localSheetId="0" hidden="1">Sheet1!$D$105</definedName>
    <definedName name="QB_ROW_218240" localSheetId="0" hidden="1">Sheet1!$E$31</definedName>
    <definedName name="QB_ROW_222040" localSheetId="0" hidden="1">Sheet1!$E$102</definedName>
    <definedName name="QB_ROW_222340" localSheetId="0" hidden="1">Sheet1!$E$104</definedName>
    <definedName name="QB_ROW_226250" localSheetId="0" hidden="1">Sheet1!$F$76</definedName>
    <definedName name="QB_ROW_237040" localSheetId="0" hidden="1">Sheet1!$E$50</definedName>
    <definedName name="QB_ROW_237340" localSheetId="0" hidden="1">Sheet1!$E$53</definedName>
    <definedName name="QB_ROW_239040" localSheetId="0" hidden="1">Sheet1!$E$92</definedName>
    <definedName name="QB_ROW_239340" localSheetId="0" hidden="1">Sheet1!$E$94</definedName>
    <definedName name="QB_ROW_240040" localSheetId="0" hidden="1">Sheet1!$E$95</definedName>
    <definedName name="QB_ROW_240340" localSheetId="0" hidden="1">Sheet1!$E$101</definedName>
    <definedName name="QB_ROW_247250" localSheetId="0" hidden="1">Sheet1!$F$75</definedName>
    <definedName name="QB_ROW_252040" localSheetId="0" hidden="1">Sheet1!$E$40</definedName>
    <definedName name="QB_ROW_252340" localSheetId="0" hidden="1">Sheet1!$E$42</definedName>
    <definedName name="QB_ROW_254250" localSheetId="0" hidden="1">Sheet1!$F$77</definedName>
    <definedName name="QB_ROW_255250" localSheetId="0" hidden="1">Sheet1!$F$78</definedName>
    <definedName name="QB_ROW_289250" localSheetId="0" hidden="1">Sheet1!$F$100</definedName>
    <definedName name="QB_ROW_323240" localSheetId="0" hidden="1">Sheet1!$E$29</definedName>
    <definedName name="QB_ROW_324250" localSheetId="0" hidden="1">Sheet1!$F$72</definedName>
    <definedName name="QB_ROW_332250" localSheetId="0" hidden="1">Sheet1!$F$51</definedName>
    <definedName name="QB_ROW_334340" localSheetId="0" hidden="1">Sheet1!$E$91</definedName>
    <definedName name="QB_ROW_342040" localSheetId="0" hidden="1">Sheet1!$E$62</definedName>
    <definedName name="QB_ROW_342340" localSheetId="0" hidden="1">Sheet1!$E$64</definedName>
    <definedName name="QB_ROW_343040" localSheetId="0" hidden="1">Sheet1!$E$65</definedName>
    <definedName name="QB_ROW_343340" localSheetId="0" hidden="1">Sheet1!$E$69</definedName>
    <definedName name="QB_ROW_348250" localSheetId="0" hidden="1">Sheet1!$F$66</definedName>
    <definedName name="QB_ROW_354250" localSheetId="0" hidden="1">Sheet1!$F$41</definedName>
    <definedName name="QB_ROW_359250" localSheetId="0" hidden="1">Sheet1!$F$83</definedName>
    <definedName name="QB_ROW_372040" localSheetId="0" hidden="1">Sheet1!$E$15</definedName>
    <definedName name="QB_ROW_372340" localSheetId="0" hidden="1">Sheet1!$E$17</definedName>
    <definedName name="QB_ROW_391250" localSheetId="0" hidden="1">Sheet1!$F$99</definedName>
    <definedName name="QB_ROW_41040" localSheetId="0" hidden="1">Sheet1!$E$11</definedName>
    <definedName name="QB_ROW_411250" localSheetId="0" hidden="1">Sheet1!$F$26</definedName>
    <definedName name="QB_ROW_41340" localSheetId="0" hidden="1">Sheet1!$E$14</definedName>
    <definedName name="QB_ROW_414250" localSheetId="0" hidden="1">Sheet1!$F$63</definedName>
    <definedName name="QB_ROW_42250" localSheetId="0" hidden="1">Sheet1!$F$12</definedName>
    <definedName name="QB_ROW_435260" localSheetId="0" hidden="1">Sheet1!$G$46</definedName>
    <definedName name="QB_ROW_44250" localSheetId="0" hidden="1">Sheet1!$F$13</definedName>
    <definedName name="QB_ROW_449350" localSheetId="0" hidden="1">Sheet1!$F$67</definedName>
    <definedName name="QB_ROW_450250" localSheetId="0" hidden="1">Sheet1!$F$68</definedName>
    <definedName name="QB_ROW_460250" localSheetId="0" hidden="1">Sheet1!$F$84</definedName>
    <definedName name="QB_ROW_472040" localSheetId="0" hidden="1">Sheet1!$E$4</definedName>
    <definedName name="QB_ROW_472340" localSheetId="0" hidden="1">Sheet1!$E$6</definedName>
    <definedName name="QB_ROW_481250" localSheetId="0" hidden="1">Sheet1!$F$34</definedName>
    <definedName name="QB_ROW_488250" localSheetId="0" hidden="1">Sheet1!$F$103</definedName>
    <definedName name="QB_ROW_491240" localSheetId="0" hidden="1">Sheet1!$E$87</definedName>
    <definedName name="QB_ROW_499250" localSheetId="0" hidden="1">Sheet1!$F$5</definedName>
    <definedName name="QB_ROW_500250" localSheetId="0" hidden="1">Sheet1!$F$85</definedName>
    <definedName name="QB_ROW_50250" localSheetId="0" hidden="1">Sheet1!$F$93</definedName>
    <definedName name="QB_ROW_51250" localSheetId="0" hidden="1">Sheet1!$F$97</definedName>
    <definedName name="QB_ROW_52250" localSheetId="0" hidden="1">Sheet1!$F$98</definedName>
    <definedName name="QB_ROW_57250" localSheetId="0" hidden="1">Sheet1!$F$16</definedName>
    <definedName name="QB_ROW_61240" localSheetId="0" hidden="1">Sheet1!$E$7</definedName>
    <definedName name="QB_ROW_69040" localSheetId="0" hidden="1">Sheet1!$E$33</definedName>
    <definedName name="QB_ROW_69340" localSheetId="0" hidden="1">Sheet1!$E$35</definedName>
    <definedName name="QB_ROW_71250" localSheetId="0" hidden="1">Sheet1!$F$44</definedName>
    <definedName name="QB_ROW_73250" localSheetId="0" hidden="1">Sheet1!$F$37</definedName>
    <definedName name="QB_ROW_74050" localSheetId="0" hidden="1">Sheet1!$F$45</definedName>
    <definedName name="QB_ROW_74260" localSheetId="0" hidden="1">Sheet1!$G$47</definedName>
    <definedName name="QB_ROW_74350" localSheetId="0" hidden="1">Sheet1!$F$48</definedName>
    <definedName name="QB_ROW_78240" localSheetId="0" hidden="1">Sheet1!$E$30</definedName>
    <definedName name="QB_ROW_86321" localSheetId="0" hidden="1">Sheet1!$C$19</definedName>
    <definedName name="QB_ROW_92040" localSheetId="0" hidden="1">Sheet1!$E$8</definedName>
    <definedName name="QB_ROW_92340" localSheetId="0" hidden="1">Sheet1!$E$10</definedName>
    <definedName name="QB_ROW_94040" localSheetId="0" hidden="1">Sheet1!$E$54</definedName>
    <definedName name="QB_ROW_94340" localSheetId="0" hidden="1">Sheet1!$E$56</definedName>
    <definedName name="QB_ROW_95250" localSheetId="0" hidden="1">Sheet1!$F$55</definedName>
    <definedName name="QB_ROW_97040" localSheetId="0" hidden="1">Sheet1!$E$57</definedName>
    <definedName name="QB_ROW_97340" localSheetId="0" hidden="1">Sheet1!$E$61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20191130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20191101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7" i="1" l="1"/>
  <c r="H106" i="1"/>
  <c r="H105" i="1"/>
  <c r="H104" i="1"/>
  <c r="H101" i="1"/>
  <c r="H94" i="1"/>
  <c r="H90" i="1"/>
  <c r="H86" i="1"/>
  <c r="H80" i="1"/>
  <c r="H73" i="1"/>
  <c r="H69" i="1"/>
  <c r="H64" i="1"/>
  <c r="H61" i="1"/>
  <c r="H60" i="1"/>
  <c r="H56" i="1"/>
  <c r="H53" i="1"/>
  <c r="H49" i="1"/>
  <c r="H48" i="1"/>
  <c r="H42" i="1"/>
  <c r="H39" i="1"/>
  <c r="H35" i="1"/>
  <c r="H28" i="1"/>
  <c r="H24" i="1"/>
  <c r="H19" i="1"/>
  <c r="H18" i="1"/>
  <c r="H17" i="1"/>
  <c r="H14" i="1"/>
  <c r="H10" i="1"/>
  <c r="H6" i="1"/>
</calcChain>
</file>

<file path=xl/sharedStrings.xml><?xml version="1.0" encoding="utf-8"?>
<sst xmlns="http://schemas.openxmlformats.org/spreadsheetml/2006/main" count="107" uniqueCount="107">
  <si>
    <t>Nov 19</t>
  </si>
  <si>
    <t>Ordinary Income/Expense</t>
  </si>
  <si>
    <t>Income</t>
  </si>
  <si>
    <t>4300.0 · PROJECT INCOME</t>
  </si>
  <si>
    <t>4303.0 · Trinity Aquifer Studies-Hays Co</t>
  </si>
  <si>
    <t>Total 4300.0 · PROJECT 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</si>
  <si>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</si>
  <si>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</si>
  <si>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</si>
  <si>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</si>
  <si>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</si>
  <si>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</si>
  <si>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</si>
  <si>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</si>
  <si>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</si>
  <si>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4806.0 · Permittees Late Payment Fees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</si>
  <si>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</si>
  <si>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</si>
  <si>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</si>
  <si>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</si>
  <si>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</si>
  <si>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</si>
  <si>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</si>
  <si>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</si>
  <si>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</si>
  <si>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</si>
  <si>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</si>
  <si>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</si>
  <si>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</si>
  <si>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</si>
  <si>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</si>
  <si>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6016.0 · Meeting Expense</t>
  </si>
  <si>
    <t>6020.0 · Advertising</t>
  </si>
  <si>
    <t>6020.12 · Public Notices</t>
  </si>
  <si>
    <t>Total 6020.0 · Advertising</t>
  </si>
  <si>
    <t>6021.0 · MISCELLANEOUS EXPENSES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</si>
  <si>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</si>
  <si>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</si>
  <si>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</si>
  <si>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</si>
  <si>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</si>
  <si>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</si>
  <si>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</si>
  <si>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</si>
  <si>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</si>
  <si>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</si>
  <si>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</si>
  <si>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</si>
  <si>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</si>
  <si>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</si>
  <si>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</si>
  <si>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</si>
  <si>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</si>
  <si>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6075.0 · DUES &amp; MEMBERSHIPS</t>
  </si>
  <si>
    <t>6076.0 · District Dues &amp; Memberships</t>
  </si>
  <si>
    <t>Total 6075.0 · DUES &amp; MEMBERSHIPS</t>
  </si>
  <si>
    <t>6080.0 · EDUCATION AND OUTREACH</t>
  </si>
  <si>
    <t>6080.20 · OUTREACH</t>
  </si>
  <si>
    <t>6080.33 · Neighborhoods and Schools</t>
  </si>
  <si>
    <t>Total 6080.20 · OUTREACH</t>
  </si>
  <si>
    <t>Total 6080.0 · EDUCATION AND OUTREACH</t>
  </si>
  <si>
    <t>6084.92 · GENERAL MANAGEMENT</t>
  </si>
  <si>
    <t>6086.3 · Contracted Support</t>
  </si>
  <si>
    <t>Total 6084.92 · GENERAL MANAGEMENT</t>
  </si>
  <si>
    <t>6089.0 · AQUIFER SCIENCE</t>
  </si>
  <si>
    <t>6089.3 · Monitor Wells, Equipment /Suppl</t>
  </si>
  <si>
    <t>6089.6 · Contracted Support</t>
  </si>
  <si>
    <t>6089.7 · 2020 TC ILA Project</t>
  </si>
  <si>
    <t>Total 6089.0 · AQUIFER SCIENCE</t>
  </si>
  <si>
    <t>6100.0 · INSURANCE - DISTRICT</t>
  </si>
  <si>
    <t>6101.0 · Liability &amp; Property - Pre-paid</t>
  </si>
  <si>
    <t>6102.0 · Insurance not pre-paid (bonds)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</si>
  <si>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</si>
  <si>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</si>
  <si>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</si>
  <si>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</si>
  <si>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</si>
  <si>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</si>
  <si>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</si>
  <si>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</si>
  <si>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</si>
  <si>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</si>
  <si>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</si>
  <si>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6168.5 · EP</t>
  </si>
  <si>
    <t>6168.9 · Permian Hwy Pipeline</t>
  </si>
  <si>
    <t>Total 6160.0 · LEGAL SERVICES</t>
  </si>
  <si>
    <t>6168.11 · SOAH - EP</t>
  </si>
  <si>
    <t>6170.0 · PROFESSIONAL SERVICES</t>
  </si>
  <si>
    <t>6173.0 · Financial Annual Audit</t>
  </si>
  <si>
    <t>Total 6170.0 · PROFESSIONAL SERVICES</t>
  </si>
  <si>
    <t>6179.0 · LEGISLATION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</si>
  <si>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</si>
  <si>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</si>
  <si>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</si>
  <si>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</si>
  <si>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</si>
  <si>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</si>
  <si>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</si>
  <si>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</si>
  <si>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</si>
  <si>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</si>
  <si>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6800.0 · PROJECTS</t>
  </si>
  <si>
    <t>6805.0 · 2019 Travis County ILA</t>
  </si>
  <si>
    <t>Total 6800.0 · PROJECTS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</si>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</sst>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19C77BE-2006-4300-B903-9E20D2AFE0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5B39131-16BD-4116-94DA-C115B2E3DD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8ABB7-C2BD-4E78-B00E-A682ECFED951}">
  <sheetPr codeName="Sheet1"/>
  <dimension ref="A1:H108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B6" sqref="B6"/>
    </sheetView>
  </sheetViews>
  <sheetFormatPr defaultRowHeight="15" x14ac:dyDescent="0.25"/>
  <cols>
    <col min="1" max="6" width="3" style="12" customWidth="1"/>
    <col min="7" max="7" width="38.4257812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/>
    </row>
    <row r="5" spans="1:8" ht="15.75" thickBot="1" x14ac:dyDescent="0.3">
      <c r="A5" s="1"/>
      <c r="B5" s="1"/>
      <c r="C5" s="1"/>
      <c r="D5" s="1"/>
      <c r="E5" s="1"/>
      <c r="F5" s="1" t="s">
        <v>4</v>
      </c>
      <c r="G5" s="1"/>
      <c r="H5" s="3">
        <v>58000</v>
      </c>
    </row>
    <row r="6" spans="1:8" x14ac:dyDescent="0.25">
      <c r="A6" s="1"/>
      <c r="B6" s="1"/>
      <c r="C6" s="1"/>
      <c r="D6" s="1"/>
      <c r="E6" s="1" t="s">
        <v>5</v>
      </c>
      <c r="F6" s="1"/>
      <c r="G6" s="1"/>
      <c r="H6" s="2">
        <f>ROUND(SUM(H4:H5),5)</f>
        <v>58000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v>1511.38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ht="15.75" thickBot="1" x14ac:dyDescent="0.3">
      <c r="A9" s="1"/>
      <c r="B9" s="1"/>
      <c r="C9" s="1"/>
      <c r="D9" s="1"/>
      <c r="E9" s="1"/>
      <c r="F9" s="1" t="s">
        <v>8</v>
      </c>
      <c r="G9" s="1"/>
      <c r="H9" s="3">
        <v>3675</v>
      </c>
    </row>
    <row r="10" spans="1:8" x14ac:dyDescent="0.25">
      <c r="A10" s="1"/>
      <c r="B10" s="1"/>
      <c r="C10" s="1"/>
      <c r="D10" s="1"/>
      <c r="E10" s="1" t="s">
        <v>9</v>
      </c>
      <c r="F10" s="1"/>
      <c r="G10" s="1"/>
      <c r="H10" s="2">
        <f>ROUND(SUM(H8:H9),5)</f>
        <v>3675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/>
    </row>
    <row r="12" spans="1:8" x14ac:dyDescent="0.25">
      <c r="A12" s="1"/>
      <c r="B12" s="1"/>
      <c r="C12" s="1"/>
      <c r="D12" s="1"/>
      <c r="E12" s="1"/>
      <c r="F12" s="1" t="s">
        <v>11</v>
      </c>
      <c r="G12" s="1"/>
      <c r="H12" s="2">
        <v>332096.48</v>
      </c>
    </row>
    <row r="13" spans="1:8" ht="15.75" thickBot="1" x14ac:dyDescent="0.3">
      <c r="A13" s="1"/>
      <c r="B13" s="1"/>
      <c r="C13" s="1"/>
      <c r="D13" s="1"/>
      <c r="E13" s="1"/>
      <c r="F13" s="1" t="s">
        <v>12</v>
      </c>
      <c r="G13" s="1"/>
      <c r="H13" s="3">
        <v>7180.52</v>
      </c>
    </row>
    <row r="14" spans="1:8" x14ac:dyDescent="0.25">
      <c r="A14" s="1"/>
      <c r="B14" s="1"/>
      <c r="C14" s="1"/>
      <c r="D14" s="1"/>
      <c r="E14" s="1" t="s">
        <v>13</v>
      </c>
      <c r="F14" s="1"/>
      <c r="G14" s="1"/>
      <c r="H14" s="2">
        <f>ROUND(SUM(H11:H13),5)</f>
        <v>339277</v>
      </c>
    </row>
    <row r="15" spans="1:8" x14ac:dyDescent="0.25">
      <c r="A15" s="1"/>
      <c r="B15" s="1"/>
      <c r="C15" s="1"/>
      <c r="D15" s="1"/>
      <c r="E15" s="1" t="s">
        <v>14</v>
      </c>
      <c r="F15" s="1"/>
      <c r="G15" s="1"/>
      <c r="H15" s="2"/>
    </row>
    <row r="16" spans="1:8" ht="15.75" thickBot="1" x14ac:dyDescent="0.3">
      <c r="A16" s="1"/>
      <c r="B16" s="1"/>
      <c r="C16" s="1"/>
      <c r="D16" s="1"/>
      <c r="E16" s="1"/>
      <c r="F16" s="1" t="s">
        <v>15</v>
      </c>
      <c r="G16" s="1"/>
      <c r="H16" s="4">
        <v>44</v>
      </c>
    </row>
    <row r="17" spans="1:8" ht="15.75" thickBot="1" x14ac:dyDescent="0.3">
      <c r="A17" s="1"/>
      <c r="B17" s="1"/>
      <c r="C17" s="1"/>
      <c r="D17" s="1"/>
      <c r="E17" s="1" t="s">
        <v>16</v>
      </c>
      <c r="F17" s="1"/>
      <c r="G17" s="1"/>
      <c r="H17" s="5">
        <f>ROUND(SUM(H15:H16),5)</f>
        <v>44</v>
      </c>
    </row>
    <row r="18" spans="1:8" ht="15.75" thickBot="1" x14ac:dyDescent="0.3">
      <c r="A18" s="1"/>
      <c r="B18" s="1"/>
      <c r="C18" s="1"/>
      <c r="D18" s="1" t="s">
        <v>17</v>
      </c>
      <c r="E18" s="1"/>
      <c r="F18" s="1"/>
      <c r="G18" s="1"/>
      <c r="H18" s="6">
        <f>ROUND(H3+SUM(H6:H7)+H10+H14+H17,5)</f>
        <v>402507.38</v>
      </c>
    </row>
    <row r="19" spans="1:8" x14ac:dyDescent="0.25">
      <c r="A19" s="1"/>
      <c r="B19" s="1"/>
      <c r="C19" s="1" t="s">
        <v>18</v>
      </c>
      <c r="D19" s="1"/>
      <c r="E19" s="1"/>
      <c r="F19" s="1"/>
      <c r="G19" s="1"/>
      <c r="H19" s="2">
        <f>H18</f>
        <v>402507.38</v>
      </c>
    </row>
    <row r="20" spans="1:8" x14ac:dyDescent="0.25">
      <c r="A20" s="1"/>
      <c r="B20" s="1"/>
      <c r="C20" s="1"/>
      <c r="D20" s="1" t="s">
        <v>19</v>
      </c>
      <c r="E20" s="1"/>
      <c r="F20" s="1"/>
      <c r="G20" s="1"/>
      <c r="H20" s="2"/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/>
    </row>
    <row r="22" spans="1:8" x14ac:dyDescent="0.25">
      <c r="A22" s="1"/>
      <c r="B22" s="1"/>
      <c r="C22" s="1"/>
      <c r="D22" s="1"/>
      <c r="E22" s="1"/>
      <c r="F22" s="1" t="s">
        <v>21</v>
      </c>
      <c r="G22" s="1"/>
      <c r="H22" s="2">
        <v>433.46</v>
      </c>
    </row>
    <row r="23" spans="1:8" ht="15.75" thickBot="1" x14ac:dyDescent="0.3">
      <c r="A23" s="1"/>
      <c r="B23" s="1"/>
      <c r="C23" s="1"/>
      <c r="D23" s="1"/>
      <c r="E23" s="1"/>
      <c r="F23" s="1" t="s">
        <v>22</v>
      </c>
      <c r="G23" s="1"/>
      <c r="H23" s="3">
        <v>644.85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f>ROUND(SUM(H21:H23),5)</f>
        <v>1078.31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/>
    </row>
    <row r="26" spans="1:8" x14ac:dyDescent="0.25">
      <c r="A26" s="1"/>
      <c r="B26" s="1"/>
      <c r="C26" s="1"/>
      <c r="D26" s="1"/>
      <c r="E26" s="1"/>
      <c r="F26" s="1" t="s">
        <v>25</v>
      </c>
      <c r="G26" s="1"/>
      <c r="H26" s="2">
        <v>118.39</v>
      </c>
    </row>
    <row r="27" spans="1:8" ht="15.75" thickBot="1" x14ac:dyDescent="0.3">
      <c r="A27" s="1"/>
      <c r="B27" s="1"/>
      <c r="C27" s="1"/>
      <c r="D27" s="1"/>
      <c r="E27" s="1"/>
      <c r="F27" s="1" t="s">
        <v>26</v>
      </c>
      <c r="G27" s="1"/>
      <c r="H27" s="3">
        <v>271.91000000000003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f>ROUND(SUM(H25:H27),5)</f>
        <v>390.3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62.44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257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1000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137.46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/>
    </row>
    <row r="34" spans="1:8" ht="15.75" thickBot="1" x14ac:dyDescent="0.3">
      <c r="A34" s="1"/>
      <c r="B34" s="1"/>
      <c r="C34" s="1"/>
      <c r="D34" s="1"/>
      <c r="E34" s="1"/>
      <c r="F34" s="1" t="s">
        <v>33</v>
      </c>
      <c r="G34" s="1"/>
      <c r="H34" s="3">
        <v>630.04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f>ROUND(SUM(H33:H34),5)</f>
        <v>630.04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/>
    </row>
    <row r="37" spans="1:8" x14ac:dyDescent="0.25">
      <c r="A37" s="1"/>
      <c r="B37" s="1"/>
      <c r="C37" s="1"/>
      <c r="D37" s="1"/>
      <c r="E37" s="1"/>
      <c r="F37" s="1" t="s">
        <v>36</v>
      </c>
      <c r="G37" s="1"/>
      <c r="H37" s="2">
        <v>8</v>
      </c>
    </row>
    <row r="38" spans="1:8" ht="15.75" thickBot="1" x14ac:dyDescent="0.3">
      <c r="A38" s="1"/>
      <c r="B38" s="1"/>
      <c r="C38" s="1"/>
      <c r="D38" s="1"/>
      <c r="E38" s="1"/>
      <c r="F38" s="1" t="s">
        <v>37</v>
      </c>
      <c r="G38" s="1"/>
      <c r="H38" s="3">
        <v>28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>
        <f>ROUND(SUM(H36:H38),5)</f>
        <v>36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/>
    </row>
    <row r="41" spans="1:8" ht="15.75" thickBot="1" x14ac:dyDescent="0.3">
      <c r="A41" s="1"/>
      <c r="B41" s="1"/>
      <c r="C41" s="1"/>
      <c r="D41" s="1"/>
      <c r="E41" s="1"/>
      <c r="F41" s="1" t="s">
        <v>40</v>
      </c>
      <c r="G41" s="1"/>
      <c r="H41" s="3">
        <v>300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>
        <f>ROUND(SUM(H40:H41),5)</f>
        <v>300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/>
    </row>
    <row r="44" spans="1:8" x14ac:dyDescent="0.25">
      <c r="A44" s="1"/>
      <c r="B44" s="1"/>
      <c r="C44" s="1"/>
      <c r="D44" s="1"/>
      <c r="E44" s="1"/>
      <c r="F44" s="1" t="s">
        <v>43</v>
      </c>
      <c r="G44" s="1"/>
      <c r="H44" s="2">
        <v>387.7</v>
      </c>
    </row>
    <row r="45" spans="1:8" x14ac:dyDescent="0.25">
      <c r="A45" s="1"/>
      <c r="B45" s="1"/>
      <c r="C45" s="1"/>
      <c r="D45" s="1"/>
      <c r="E45" s="1"/>
      <c r="F45" s="1" t="s">
        <v>44</v>
      </c>
      <c r="G45" s="1"/>
      <c r="H45" s="2"/>
    </row>
    <row r="46" spans="1:8" x14ac:dyDescent="0.25">
      <c r="A46" s="1"/>
      <c r="B46" s="1"/>
      <c r="C46" s="1"/>
      <c r="D46" s="1"/>
      <c r="E46" s="1"/>
      <c r="F46" s="1"/>
      <c r="G46" s="1" t="s">
        <v>45</v>
      </c>
      <c r="H46" s="2">
        <v>50</v>
      </c>
    </row>
    <row r="47" spans="1:8" ht="15.75" thickBot="1" x14ac:dyDescent="0.3">
      <c r="A47" s="1"/>
      <c r="B47" s="1"/>
      <c r="C47" s="1"/>
      <c r="D47" s="1"/>
      <c r="E47" s="1"/>
      <c r="F47" s="1"/>
      <c r="G47" s="1" t="s">
        <v>46</v>
      </c>
      <c r="H47" s="4">
        <v>325</v>
      </c>
    </row>
    <row r="48" spans="1:8" ht="15.75" thickBot="1" x14ac:dyDescent="0.3">
      <c r="A48" s="1"/>
      <c r="B48" s="1"/>
      <c r="C48" s="1"/>
      <c r="D48" s="1"/>
      <c r="E48" s="1"/>
      <c r="F48" s="1" t="s">
        <v>47</v>
      </c>
      <c r="G48" s="1"/>
      <c r="H48" s="6">
        <f>ROUND(SUM(H45:H47),5)</f>
        <v>375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>
        <f>ROUND(SUM(H43:H44)+H48,5)</f>
        <v>762.7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/>
    </row>
    <row r="51" spans="1:8" x14ac:dyDescent="0.25">
      <c r="A51" s="1"/>
      <c r="B51" s="1"/>
      <c r="C51" s="1"/>
      <c r="D51" s="1"/>
      <c r="E51" s="1"/>
      <c r="F51" s="1" t="s">
        <v>50</v>
      </c>
      <c r="G51" s="1"/>
      <c r="H51" s="2">
        <v>680.5</v>
      </c>
    </row>
    <row r="52" spans="1:8" ht="15.75" thickBot="1" x14ac:dyDescent="0.3">
      <c r="A52" s="1"/>
      <c r="B52" s="1"/>
      <c r="C52" s="1"/>
      <c r="D52" s="1"/>
      <c r="E52" s="1"/>
      <c r="F52" s="1" t="s">
        <v>51</v>
      </c>
      <c r="G52" s="1"/>
      <c r="H52" s="3">
        <v>89.19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>
        <f>ROUND(SUM(H50:H52),5)</f>
        <v>769.69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/>
    </row>
    <row r="55" spans="1:8" ht="15.75" thickBot="1" x14ac:dyDescent="0.3">
      <c r="A55" s="1"/>
      <c r="B55" s="1"/>
      <c r="C55" s="1"/>
      <c r="D55" s="1"/>
      <c r="E55" s="1"/>
      <c r="F55" s="1" t="s">
        <v>54</v>
      </c>
      <c r="G55" s="1"/>
      <c r="H55" s="3">
        <v>375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>
        <f>ROUND(SUM(H54:H55),5)</f>
        <v>375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/>
    </row>
    <row r="58" spans="1:8" x14ac:dyDescent="0.25">
      <c r="A58" s="1"/>
      <c r="B58" s="1"/>
      <c r="C58" s="1"/>
      <c r="D58" s="1"/>
      <c r="E58" s="1"/>
      <c r="F58" s="1" t="s">
        <v>57</v>
      </c>
      <c r="G58" s="1"/>
      <c r="H58" s="2"/>
    </row>
    <row r="59" spans="1:8" ht="15.75" thickBot="1" x14ac:dyDescent="0.3">
      <c r="A59" s="1"/>
      <c r="B59" s="1"/>
      <c r="C59" s="1"/>
      <c r="D59" s="1"/>
      <c r="E59" s="1"/>
      <c r="F59" s="1"/>
      <c r="G59" s="1" t="s">
        <v>58</v>
      </c>
      <c r="H59" s="4">
        <v>113.41</v>
      </c>
    </row>
    <row r="60" spans="1:8" ht="15.75" thickBot="1" x14ac:dyDescent="0.3">
      <c r="A60" s="1"/>
      <c r="B60" s="1"/>
      <c r="C60" s="1"/>
      <c r="D60" s="1"/>
      <c r="E60" s="1"/>
      <c r="F60" s="1" t="s">
        <v>59</v>
      </c>
      <c r="G60" s="1"/>
      <c r="H60" s="6">
        <f>ROUND(SUM(H58:H59),5)</f>
        <v>113.41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>
        <f>ROUND(H57+H60,5)</f>
        <v>113.41</v>
      </c>
    </row>
    <row r="62" spans="1:8" x14ac:dyDescent="0.25">
      <c r="A62" s="1"/>
      <c r="B62" s="1"/>
      <c r="C62" s="1"/>
      <c r="D62" s="1"/>
      <c r="E62" s="1" t="s">
        <v>61</v>
      </c>
      <c r="F62" s="1"/>
      <c r="G62" s="1"/>
      <c r="H62" s="2"/>
    </row>
    <row r="63" spans="1:8" ht="15.75" thickBot="1" x14ac:dyDescent="0.3">
      <c r="A63" s="1"/>
      <c r="B63" s="1"/>
      <c r="C63" s="1"/>
      <c r="D63" s="1"/>
      <c r="E63" s="1"/>
      <c r="F63" s="1" t="s">
        <v>62</v>
      </c>
      <c r="G63" s="1"/>
      <c r="H63" s="3">
        <v>680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>
        <f>ROUND(SUM(H62:H63),5)</f>
        <v>680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/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>
        <v>227.84</v>
      </c>
    </row>
    <row r="67" spans="1:8" x14ac:dyDescent="0.25">
      <c r="A67" s="1"/>
      <c r="B67" s="1"/>
      <c r="C67" s="1"/>
      <c r="D67" s="1"/>
      <c r="E67" s="1"/>
      <c r="F67" s="1" t="s">
        <v>66</v>
      </c>
      <c r="G67" s="1"/>
      <c r="H67" s="2">
        <v>700</v>
      </c>
    </row>
    <row r="68" spans="1:8" ht="15.75" thickBot="1" x14ac:dyDescent="0.3">
      <c r="A68" s="1"/>
      <c r="B68" s="1"/>
      <c r="C68" s="1"/>
      <c r="D68" s="1"/>
      <c r="E68" s="1"/>
      <c r="F68" s="1" t="s">
        <v>67</v>
      </c>
      <c r="G68" s="1"/>
      <c r="H68" s="3">
        <v>69.02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>
        <f>ROUND(SUM(H65:H68),5)</f>
        <v>996.86</v>
      </c>
    </row>
    <row r="70" spans="1:8" x14ac:dyDescent="0.25">
      <c r="A70" s="1"/>
      <c r="B70" s="1"/>
      <c r="C70" s="1"/>
      <c r="D70" s="1"/>
      <c r="E70" s="1" t="s">
        <v>69</v>
      </c>
      <c r="F70" s="1"/>
      <c r="G70" s="1"/>
      <c r="H70" s="2"/>
    </row>
    <row r="71" spans="1:8" x14ac:dyDescent="0.25">
      <c r="A71" s="1"/>
      <c r="B71" s="1"/>
      <c r="C71" s="1"/>
      <c r="D71" s="1"/>
      <c r="E71" s="1"/>
      <c r="F71" s="1" t="s">
        <v>70</v>
      </c>
      <c r="G71" s="1"/>
      <c r="H71" s="2">
        <v>460.41</v>
      </c>
    </row>
    <row r="72" spans="1:8" ht="15.75" thickBot="1" x14ac:dyDescent="0.3">
      <c r="A72" s="1"/>
      <c r="B72" s="1"/>
      <c r="C72" s="1"/>
      <c r="D72" s="1"/>
      <c r="E72" s="1"/>
      <c r="F72" s="1" t="s">
        <v>71</v>
      </c>
      <c r="G72" s="1"/>
      <c r="H72" s="3">
        <v>1188</v>
      </c>
    </row>
    <row r="73" spans="1:8" x14ac:dyDescent="0.25">
      <c r="A73" s="1"/>
      <c r="B73" s="1"/>
      <c r="C73" s="1"/>
      <c r="D73" s="1"/>
      <c r="E73" s="1" t="s">
        <v>72</v>
      </c>
      <c r="F73" s="1"/>
      <c r="G73" s="1"/>
      <c r="H73" s="2">
        <f>ROUND(SUM(H70:H72),5)</f>
        <v>1648.41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/>
    </row>
    <row r="75" spans="1:8" x14ac:dyDescent="0.25">
      <c r="A75" s="1"/>
      <c r="B75" s="1"/>
      <c r="C75" s="1"/>
      <c r="D75" s="1"/>
      <c r="E75" s="1"/>
      <c r="F75" s="1" t="s">
        <v>74</v>
      </c>
      <c r="G75" s="1"/>
      <c r="H75" s="2">
        <v>9736.66</v>
      </c>
    </row>
    <row r="76" spans="1:8" x14ac:dyDescent="0.25">
      <c r="A76" s="1"/>
      <c r="B76" s="1"/>
      <c r="C76" s="1"/>
      <c r="D76" s="1"/>
      <c r="E76" s="1"/>
      <c r="F76" s="1" t="s">
        <v>75</v>
      </c>
      <c r="G76" s="1"/>
      <c r="H76" s="2">
        <v>1359.35</v>
      </c>
    </row>
    <row r="77" spans="1:8" x14ac:dyDescent="0.25">
      <c r="A77" s="1"/>
      <c r="B77" s="1"/>
      <c r="C77" s="1"/>
      <c r="D77" s="1"/>
      <c r="E77" s="1"/>
      <c r="F77" s="1" t="s">
        <v>76</v>
      </c>
      <c r="G77" s="1"/>
      <c r="H77" s="2">
        <v>-155.16999999999999</v>
      </c>
    </row>
    <row r="78" spans="1:8" x14ac:dyDescent="0.25">
      <c r="A78" s="1"/>
      <c r="B78" s="1"/>
      <c r="C78" s="1"/>
      <c r="D78" s="1"/>
      <c r="E78" s="1"/>
      <c r="F78" s="1" t="s">
        <v>77</v>
      </c>
      <c r="G78" s="1"/>
      <c r="H78" s="2">
        <v>1114.29</v>
      </c>
    </row>
    <row r="79" spans="1:8" ht="15.75" thickBot="1" x14ac:dyDescent="0.3">
      <c r="A79" s="1"/>
      <c r="B79" s="1"/>
      <c r="C79" s="1"/>
      <c r="D79" s="1"/>
      <c r="E79" s="1"/>
      <c r="F79" s="1" t="s">
        <v>78</v>
      </c>
      <c r="G79" s="1"/>
      <c r="H79" s="3">
        <v>128.76</v>
      </c>
    </row>
    <row r="80" spans="1:8" x14ac:dyDescent="0.25">
      <c r="A80" s="1"/>
      <c r="B80" s="1"/>
      <c r="C80" s="1"/>
      <c r="D80" s="1"/>
      <c r="E80" s="1" t="s">
        <v>79</v>
      </c>
      <c r="F80" s="1"/>
      <c r="G80" s="1"/>
      <c r="H80" s="2">
        <f>ROUND(SUM(H74:H79),5)</f>
        <v>12183.89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/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4097</v>
      </c>
    </row>
    <row r="83" spans="1:8" x14ac:dyDescent="0.25">
      <c r="A83" s="1"/>
      <c r="B83" s="1"/>
      <c r="C83" s="1"/>
      <c r="D83" s="1"/>
      <c r="E83" s="1"/>
      <c r="F83" s="1" t="s">
        <v>82</v>
      </c>
      <c r="G83" s="1"/>
      <c r="H83" s="2">
        <v>10294.18</v>
      </c>
    </row>
    <row r="84" spans="1:8" x14ac:dyDescent="0.25">
      <c r="A84" s="1"/>
      <c r="B84" s="1"/>
      <c r="C84" s="1"/>
      <c r="D84" s="1"/>
      <c r="E84" s="1"/>
      <c r="F84" s="1" t="s">
        <v>83</v>
      </c>
      <c r="G84" s="1"/>
      <c r="H84" s="2">
        <v>14138.25</v>
      </c>
    </row>
    <row r="85" spans="1:8" ht="15.75" thickBot="1" x14ac:dyDescent="0.3">
      <c r="A85" s="1"/>
      <c r="B85" s="1"/>
      <c r="C85" s="1"/>
      <c r="D85" s="1"/>
      <c r="E85" s="1"/>
      <c r="F85" s="1" t="s">
        <v>84</v>
      </c>
      <c r="G85" s="1"/>
      <c r="H85" s="3">
        <v>1180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>
        <f>ROUND(SUM(H81:H85),5)</f>
        <v>29709.43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>
        <v>1781.25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/>
    </row>
    <row r="89" spans="1:8" ht="15.75" thickBot="1" x14ac:dyDescent="0.3">
      <c r="A89" s="1"/>
      <c r="B89" s="1"/>
      <c r="C89" s="1"/>
      <c r="D89" s="1"/>
      <c r="E89" s="1"/>
      <c r="F89" s="1" t="s">
        <v>88</v>
      </c>
      <c r="G89" s="1"/>
      <c r="H89" s="3">
        <v>7050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>
        <f>ROUND(SUM(H88:H89),5)</f>
        <v>7050</v>
      </c>
    </row>
    <row r="91" spans="1:8" x14ac:dyDescent="0.25">
      <c r="A91" s="1"/>
      <c r="B91" s="1"/>
      <c r="C91" s="1"/>
      <c r="D91" s="1"/>
      <c r="E91" s="1" t="s">
        <v>90</v>
      </c>
      <c r="F91" s="1"/>
      <c r="G91" s="1"/>
      <c r="H91" s="2">
        <v>1000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/>
    </row>
    <row r="93" spans="1:8" ht="15.75" thickBot="1" x14ac:dyDescent="0.3">
      <c r="A93" s="1"/>
      <c r="B93" s="1"/>
      <c r="C93" s="1"/>
      <c r="D93" s="1"/>
      <c r="E93" s="1"/>
      <c r="F93" s="1" t="s">
        <v>92</v>
      </c>
      <c r="G93" s="1"/>
      <c r="H93" s="3">
        <v>73094.880000000005</v>
      </c>
    </row>
    <row r="94" spans="1:8" x14ac:dyDescent="0.25">
      <c r="A94" s="1"/>
      <c r="B94" s="1"/>
      <c r="C94" s="1"/>
      <c r="D94" s="1"/>
      <c r="E94" s="1" t="s">
        <v>93</v>
      </c>
      <c r="F94" s="1"/>
      <c r="G94" s="1"/>
      <c r="H94" s="2">
        <f>ROUND(SUM(H92:H93),5)</f>
        <v>73094.880000000005</v>
      </c>
    </row>
    <row r="95" spans="1:8" x14ac:dyDescent="0.25">
      <c r="A95" s="1"/>
      <c r="B95" s="1"/>
      <c r="C95" s="1"/>
      <c r="D95" s="1"/>
      <c r="E95" s="1" t="s">
        <v>94</v>
      </c>
      <c r="F95" s="1"/>
      <c r="G95" s="1"/>
      <c r="H95" s="2"/>
    </row>
    <row r="96" spans="1:8" x14ac:dyDescent="0.25">
      <c r="A96" s="1"/>
      <c r="B96" s="1"/>
      <c r="C96" s="1"/>
      <c r="D96" s="1"/>
      <c r="E96" s="1"/>
      <c r="F96" s="1" t="s">
        <v>95</v>
      </c>
      <c r="G96" s="1"/>
      <c r="H96" s="2">
        <v>307.23</v>
      </c>
    </row>
    <row r="97" spans="1:8" x14ac:dyDescent="0.25">
      <c r="A97" s="1"/>
      <c r="B97" s="1"/>
      <c r="C97" s="1"/>
      <c r="D97" s="1"/>
      <c r="E97" s="1"/>
      <c r="F97" s="1" t="s">
        <v>96</v>
      </c>
      <c r="G97" s="1"/>
      <c r="H97" s="2">
        <v>5190.17</v>
      </c>
    </row>
    <row r="98" spans="1:8" x14ac:dyDescent="0.25">
      <c r="A98" s="1"/>
      <c r="B98" s="1"/>
      <c r="C98" s="1"/>
      <c r="D98" s="1"/>
      <c r="E98" s="1"/>
      <c r="F98" s="1" t="s">
        <v>97</v>
      </c>
      <c r="G98" s="1"/>
      <c r="H98" s="2">
        <v>5200.21</v>
      </c>
    </row>
    <row r="99" spans="1:8" x14ac:dyDescent="0.25">
      <c r="A99" s="1"/>
      <c r="B99" s="1"/>
      <c r="C99" s="1"/>
      <c r="D99" s="1"/>
      <c r="E99" s="1"/>
      <c r="F99" s="1" t="s">
        <v>98</v>
      </c>
      <c r="G99" s="1"/>
      <c r="H99" s="2">
        <v>0.12</v>
      </c>
    </row>
    <row r="100" spans="1:8" ht="15.75" thickBot="1" x14ac:dyDescent="0.3">
      <c r="A100" s="1"/>
      <c r="B100" s="1"/>
      <c r="C100" s="1"/>
      <c r="D100" s="1"/>
      <c r="E100" s="1"/>
      <c r="F100" s="1" t="s">
        <v>99</v>
      </c>
      <c r="G100" s="1"/>
      <c r="H100" s="3">
        <v>2091.62</v>
      </c>
    </row>
    <row r="101" spans="1:8" x14ac:dyDescent="0.25">
      <c r="A101" s="1"/>
      <c r="B101" s="1"/>
      <c r="C101" s="1"/>
      <c r="D101" s="1"/>
      <c r="E101" s="1" t="s">
        <v>100</v>
      </c>
      <c r="F101" s="1"/>
      <c r="G101" s="1"/>
      <c r="H101" s="2">
        <f>ROUND(SUM(H95:H100),5)</f>
        <v>12789.35</v>
      </c>
    </row>
    <row r="102" spans="1:8" x14ac:dyDescent="0.25">
      <c r="A102" s="1"/>
      <c r="B102" s="1"/>
      <c r="C102" s="1"/>
      <c r="D102" s="1"/>
      <c r="E102" s="1" t="s">
        <v>101</v>
      </c>
      <c r="F102" s="1"/>
      <c r="G102" s="1"/>
      <c r="H102" s="2"/>
    </row>
    <row r="103" spans="1:8" ht="15.75" thickBot="1" x14ac:dyDescent="0.3">
      <c r="A103" s="1"/>
      <c r="B103" s="1"/>
      <c r="C103" s="1"/>
      <c r="D103" s="1"/>
      <c r="E103" s="1"/>
      <c r="F103" s="1" t="s">
        <v>102</v>
      </c>
      <c r="G103" s="1"/>
      <c r="H103" s="4">
        <v>69.650000000000006</v>
      </c>
    </row>
    <row r="104" spans="1:8" ht="15.75" thickBot="1" x14ac:dyDescent="0.3">
      <c r="A104" s="1"/>
      <c r="B104" s="1"/>
      <c r="C104" s="1"/>
      <c r="D104" s="1"/>
      <c r="E104" s="1" t="s">
        <v>103</v>
      </c>
      <c r="F104" s="1"/>
      <c r="G104" s="1"/>
      <c r="H104" s="5">
        <f>ROUND(SUM(H102:H103),5)</f>
        <v>69.650000000000006</v>
      </c>
    </row>
    <row r="105" spans="1:8" ht="15.75" thickBot="1" x14ac:dyDescent="0.3">
      <c r="A105" s="1"/>
      <c r="B105" s="1"/>
      <c r="C105" s="1"/>
      <c r="D105" s="1" t="s">
        <v>104</v>
      </c>
      <c r="E105" s="1"/>
      <c r="F105" s="1"/>
      <c r="G105" s="1"/>
      <c r="H105" s="5">
        <f>ROUND(H20+H24+SUM(H28:H32)+H35+H39+H42+H49+H53+H56+H61+H64+H69+H73+H80+SUM(H86:H87)+SUM(H90:H91)+H94+H101+H104,5)</f>
        <v>146916.07</v>
      </c>
    </row>
    <row r="106" spans="1:8" ht="15.75" thickBot="1" x14ac:dyDescent="0.3">
      <c r="A106" s="1"/>
      <c r="B106" s="1" t="s">
        <v>105</v>
      </c>
      <c r="C106" s="1"/>
      <c r="D106" s="1"/>
      <c r="E106" s="1"/>
      <c r="F106" s="1"/>
      <c r="G106" s="1"/>
      <c r="H106" s="5">
        <f>ROUND(H2+H19-H105,5)</f>
        <v>255591.31</v>
      </c>
    </row>
    <row r="107" spans="1:8" s="8" customFormat="1" ht="12" thickBot="1" x14ac:dyDescent="0.25">
      <c r="A107" s="1" t="s">
        <v>106</v>
      </c>
      <c r="B107" s="1"/>
      <c r="C107" s="1"/>
      <c r="D107" s="1"/>
      <c r="E107" s="1"/>
      <c r="F107" s="1"/>
      <c r="G107" s="1"/>
      <c r="H107" s="7">
        <f>H106</f>
        <v>255591.31</v>
      </c>
    </row>
    <row r="108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2020-01-17T17:59:12Z</cp:lastPrinted>
  <dcterms:created xsi:type="dcterms:W3CDTF">2020-01-17T17:58:24Z</dcterms:created>
  <dcterms:modified xsi:type="dcterms:W3CDTF">2020-01-17T17:59:50Z</dcterms:modified>
</cp:coreProperties>
</file>