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6 Profit and Loss Statements\"/>
    </mc:Choice>
  </mc:AlternateContent>
  <bookViews>
    <workbookView xWindow="0" yWindow="0" windowWidth="1281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Sheet1!$4:$4,Sheet1!$6:$6,Sheet1!$9:$9,Sheet1!$10:$10,Sheet1!$11:$11,Sheet1!$12:$12,Sheet1!$15:$15,Sheet1!$16:$16,Sheet1!$22:$22,Sheet1!$24:$24,Sheet1!$25:$25,Sheet1!$28:$28,Sheet1!$29:$29,Sheet1!$30:$30,Sheet1!$31:$31,Sheet1!$32:$32</definedName>
    <definedName name="QB_DATA_1" localSheetId="0" hidden="1">Sheet1!$33:$33,Sheet1!$34:$34,Sheet1!$35:$35,Sheet1!$37:$37,Sheet1!$40:$40,Sheet1!$43:$43,Sheet1!$45:$45,Sheet1!$46:$46,Sheet1!$50:$50,Sheet1!$51:$51,Sheet1!$53:$53,Sheet1!$55:$55,Sheet1!$56:$56,Sheet1!$59:$59,Sheet1!$60:$60,Sheet1!$63:$63</definedName>
    <definedName name="QB_DATA_2" localSheetId="0" hidden="1">Sheet1!$64:$64,Sheet1!$65:$65,Sheet1!$68:$68,Sheet1!$69:$69,Sheet1!$72:$72,Sheet1!$75:$75,Sheet1!$78:$78,Sheet1!$79:$79,Sheet1!$80:$80,Sheet1!$81:$81,Sheet1!$84:$84,Sheet1!$85:$85,Sheet1!$86:$86,Sheet1!$88:$88,Sheet1!$90:$90,Sheet1!$91:$91</definedName>
    <definedName name="QB_DATA_3" localSheetId="0" hidden="1">Sheet1!$94:$94,Sheet1!$97:$97,Sheet1!$99:$99,Sheet1!$101:$101,Sheet1!$102:$102,Sheet1!$103:$103,Sheet1!$104:$104,Sheet1!$105:$105</definedName>
    <definedName name="QB_FORMULA_0" localSheetId="0" hidden="1">Sheet1!$H$7,Sheet1!$H$13,Sheet1!$H$17,Sheet1!$H$18,Sheet1!$H$19,Sheet1!$H$26,Sheet1!$H$27,Sheet1!$H$38,Sheet1!$H$41,Sheet1!$H$47,Sheet1!$H$48,Sheet1!$H$52,Sheet1!$H$57,Sheet1!$H$61,Sheet1!$H$66,Sheet1!$H$70</definedName>
    <definedName name="QB_FORMULA_1" localSheetId="0" hidden="1">Sheet1!$H$73,Sheet1!$H$76,Sheet1!$H$82,Sheet1!$H$87,Sheet1!$H$92,Sheet1!$H$95,Sheet1!$H$98,Sheet1!$H$106,Sheet1!$H$107,Sheet1!$H$108,Sheet1!$H$109</definedName>
    <definedName name="QB_ROW_104040" localSheetId="0" hidden="1">Sheet1!$E$74</definedName>
    <definedName name="QB_ROW_104340" localSheetId="0" hidden="1">Sheet1!$E$76</definedName>
    <definedName name="QB_ROW_106250" localSheetId="0" hidden="1">Sheet1!$F$75</definedName>
    <definedName name="QB_ROW_107250" localSheetId="0" hidden="1">Sheet1!$F$101</definedName>
    <definedName name="QB_ROW_108250" localSheetId="0" hidden="1">Sheet1!$F$51</definedName>
    <definedName name="QB_ROW_109040" localSheetId="0" hidden="1">Sheet1!$E$77</definedName>
    <definedName name="QB_ROW_109340" localSheetId="0" hidden="1">Sheet1!$E$82</definedName>
    <definedName name="QB_ROW_112040" localSheetId="0" hidden="1">Sheet1!$E$83</definedName>
    <definedName name="QB_ROW_112340" localSheetId="0" hidden="1">Sheet1!$E$87</definedName>
    <definedName name="QB_ROW_113250" localSheetId="0" hidden="1">Sheet1!$F$84</definedName>
    <definedName name="QB_ROW_1240" localSheetId="0" hidden="1">Sheet1!$E$99</definedName>
    <definedName name="QB_ROW_124250" localSheetId="0" hidden="1">Sheet1!$F$85</definedName>
    <definedName name="QB_ROW_125040" localSheetId="0" hidden="1">Sheet1!$E$89</definedName>
    <definedName name="QB_ROW_125340" localSheetId="0" hidden="1">Sheet1!$E$92</definedName>
    <definedName name="QB_ROW_127250" localSheetId="0" hidden="1">Sheet1!$F$90</definedName>
    <definedName name="QB_ROW_128250" localSheetId="0" hidden="1">Sheet1!$F$91</definedName>
    <definedName name="QB_ROW_131340" localSheetId="0" hidden="1">Sheet1!$E$33</definedName>
    <definedName name="QB_ROW_132240" localSheetId="0" hidden="1">Sheet1!$E$28</definedName>
    <definedName name="QB_ROW_137240" localSheetId="0" hidden="1">Sheet1!$E$29</definedName>
    <definedName name="QB_ROW_139250" localSheetId="0" hidden="1">Sheet1!$F$37</definedName>
    <definedName name="QB_ROW_142040" localSheetId="0" hidden="1">Sheet1!$E$21</definedName>
    <definedName name="QB_ROW_142340" localSheetId="0" hidden="1">Sheet1!$E$27</definedName>
    <definedName name="QB_ROW_144250" localSheetId="0" hidden="1">Sheet1!$F$22</definedName>
    <definedName name="QB_ROW_145050" localSheetId="0" hidden="1">Sheet1!$F$23</definedName>
    <definedName name="QB_ROW_145260" localSheetId="0" hidden="1">Sheet1!$G$25</definedName>
    <definedName name="QB_ROW_145350" localSheetId="0" hidden="1">Sheet1!$F$26</definedName>
    <definedName name="QB_ROW_146240" localSheetId="0" hidden="1">Sheet1!$E$34</definedName>
    <definedName name="QB_ROW_173040" localSheetId="0" hidden="1">Sheet1!$E$42</definedName>
    <definedName name="QB_ROW_173340" localSheetId="0" hidden="1">Sheet1!$E$48</definedName>
    <definedName name="QB_ROW_18301" localSheetId="0" hidden="1">Sheet1!$A$109</definedName>
    <definedName name="QB_ROW_19011" localSheetId="0" hidden="1">Sheet1!$B$2</definedName>
    <definedName name="QB_ROW_19311" localSheetId="0" hidden="1">Sheet1!$B$108</definedName>
    <definedName name="QB_ROW_196250" localSheetId="0" hidden="1">Sheet1!$F$6</definedName>
    <definedName name="QB_ROW_20031" localSheetId="0" hidden="1">Sheet1!$D$3</definedName>
    <definedName name="QB_ROW_20331" localSheetId="0" hidden="1">Sheet1!$D$18</definedName>
    <definedName name="QB_ROW_209040" localSheetId="0" hidden="1">Sheet1!$E$36</definedName>
    <definedName name="QB_ROW_209340" localSheetId="0" hidden="1">Sheet1!$E$38</definedName>
    <definedName name="QB_ROW_21031" localSheetId="0" hidden="1">Sheet1!$D$20</definedName>
    <definedName name="QB_ROW_21331" localSheetId="0" hidden="1">Sheet1!$D$107</definedName>
    <definedName name="QB_ROW_217040" localSheetId="0" hidden="1">Sheet1!$E$62</definedName>
    <definedName name="QB_ROW_217340" localSheetId="0" hidden="1">Sheet1!$E$66</definedName>
    <definedName name="QB_ROW_218240" localSheetId="0" hidden="1">Sheet1!$E$32</definedName>
    <definedName name="QB_ROW_221350" localSheetId="0" hidden="1">Sheet1!$F$59</definedName>
    <definedName name="QB_ROW_226250" localSheetId="0" hidden="1">Sheet1!$F$79</definedName>
    <definedName name="QB_ROW_237040" localSheetId="0" hidden="1">Sheet1!$E$49</definedName>
    <definedName name="QB_ROW_237340" localSheetId="0" hidden="1">Sheet1!$E$52</definedName>
    <definedName name="QB_ROW_239040" localSheetId="0" hidden="1">Sheet1!$E$96</definedName>
    <definedName name="QB_ROW_239340" localSheetId="0" hidden="1">Sheet1!$E$98</definedName>
    <definedName name="QB_ROW_240040" localSheetId="0" hidden="1">Sheet1!$E$100</definedName>
    <definedName name="QB_ROW_240340" localSheetId="0" hidden="1">Sheet1!$E$106</definedName>
    <definedName name="QB_ROW_247250" localSheetId="0" hidden="1">Sheet1!$F$78</definedName>
    <definedName name="QB_ROW_252040" localSheetId="0" hidden="1">Sheet1!$E$39</definedName>
    <definedName name="QB_ROW_252340" localSheetId="0" hidden="1">Sheet1!$E$41</definedName>
    <definedName name="QB_ROW_254250" localSheetId="0" hidden="1">Sheet1!$F$80</definedName>
    <definedName name="QB_ROW_255250" localSheetId="0" hidden="1">Sheet1!$F$81</definedName>
    <definedName name="QB_ROW_261040" localSheetId="0" hidden="1">Sheet1!$E$93</definedName>
    <definedName name="QB_ROW_261340" localSheetId="0" hidden="1">Sheet1!$E$95</definedName>
    <definedName name="QB_ROW_289250" localSheetId="0" hidden="1">Sheet1!$F$105</definedName>
    <definedName name="QB_ROW_291250" localSheetId="0" hidden="1">Sheet1!$F$16</definedName>
    <definedName name="QB_ROW_332250" localSheetId="0" hidden="1">Sheet1!$F$50</definedName>
    <definedName name="QB_ROW_334340" localSheetId="0" hidden="1">Sheet1!$E$88</definedName>
    <definedName name="QB_ROW_341250" localSheetId="0" hidden="1">Sheet1!$F$65</definedName>
    <definedName name="QB_ROW_342040" localSheetId="0" hidden="1">Sheet1!$E$67</definedName>
    <definedName name="QB_ROW_342340" localSheetId="0" hidden="1">Sheet1!$E$70</definedName>
    <definedName name="QB_ROW_343040" localSheetId="0" hidden="1">Sheet1!$E$71</definedName>
    <definedName name="QB_ROW_343340" localSheetId="0" hidden="1">Sheet1!$E$73</definedName>
    <definedName name="QB_ROW_348250" localSheetId="0" hidden="1">Sheet1!$F$72</definedName>
    <definedName name="QB_ROW_354250" localSheetId="0" hidden="1">Sheet1!$F$40</definedName>
    <definedName name="QB_ROW_372040" localSheetId="0" hidden="1">Sheet1!$E$14</definedName>
    <definedName name="QB_ROW_372340" localSheetId="0" hidden="1">Sheet1!$E$17</definedName>
    <definedName name="QB_ROW_388250" localSheetId="0" hidden="1">Sheet1!$F$68</definedName>
    <definedName name="QB_ROW_391250" localSheetId="0" hidden="1">Sheet1!$F$104</definedName>
    <definedName name="QB_ROW_406250" localSheetId="0" hidden="1">Sheet1!$F$94</definedName>
    <definedName name="QB_ROW_41040" localSheetId="0" hidden="1">Sheet1!$E$8</definedName>
    <definedName name="QB_ROW_411240" localSheetId="0" hidden="1">Sheet1!$E$30</definedName>
    <definedName name="QB_ROW_41340" localSheetId="0" hidden="1">Sheet1!$E$13</definedName>
    <definedName name="QB_ROW_414250" localSheetId="0" hidden="1">Sheet1!$F$69</definedName>
    <definedName name="QB_ROW_42250" localSheetId="0" hidden="1">Sheet1!$F$9</definedName>
    <definedName name="QB_ROW_423260" localSheetId="0" hidden="1">Sheet1!$G$24</definedName>
    <definedName name="QB_ROW_435260" localSheetId="0" hidden="1">Sheet1!$G$45</definedName>
    <definedName name="QB_ROW_436250" localSheetId="0" hidden="1">Sheet1!$F$63</definedName>
    <definedName name="QB_ROW_44250" localSheetId="0" hidden="1">Sheet1!$F$10</definedName>
    <definedName name="QB_ROW_451250" localSheetId="0" hidden="1">Sheet1!$F$60</definedName>
    <definedName name="QB_ROW_453250" localSheetId="0" hidden="1">Sheet1!$F$64</definedName>
    <definedName name="QB_ROW_462250" localSheetId="0" hidden="1">Sheet1!$F$86</definedName>
    <definedName name="QB_ROW_47240" localSheetId="0" hidden="1">Sheet1!$E$53</definedName>
    <definedName name="QB_ROW_50250" localSheetId="0" hidden="1">Sheet1!$F$97</definedName>
    <definedName name="QB_ROW_51250" localSheetId="0" hidden="1">Sheet1!$F$102</definedName>
    <definedName name="QB_ROW_52250" localSheetId="0" hidden="1">Sheet1!$F$103</definedName>
    <definedName name="QB_ROW_54250" localSheetId="0" hidden="1">Sheet1!$F$11</definedName>
    <definedName name="QB_ROW_57250" localSheetId="0" hidden="1">Sheet1!$F$15</definedName>
    <definedName name="QB_ROW_61240" localSheetId="0" hidden="1">Sheet1!$E$4</definedName>
    <definedName name="QB_ROW_63250" localSheetId="0" hidden="1">Sheet1!$F$12</definedName>
    <definedName name="QB_ROW_69240" localSheetId="0" hidden="1">Sheet1!$E$35</definedName>
    <definedName name="QB_ROW_71250" localSheetId="0" hidden="1">Sheet1!$F$43</definedName>
    <definedName name="QB_ROW_74050" localSheetId="0" hidden="1">Sheet1!$F$44</definedName>
    <definedName name="QB_ROW_74260" localSheetId="0" hidden="1">Sheet1!$G$46</definedName>
    <definedName name="QB_ROW_74350" localSheetId="0" hidden="1">Sheet1!$F$47</definedName>
    <definedName name="QB_ROW_78240" localSheetId="0" hidden="1">Sheet1!$E$31</definedName>
    <definedName name="QB_ROW_86321" localSheetId="0" hidden="1">Sheet1!$C$19</definedName>
    <definedName name="QB_ROW_92040" localSheetId="0" hidden="1">Sheet1!$E$5</definedName>
    <definedName name="QB_ROW_92340" localSheetId="0" hidden="1">Sheet1!$E$7</definedName>
    <definedName name="QB_ROW_94040" localSheetId="0" hidden="1">Sheet1!$E$54</definedName>
    <definedName name="QB_ROW_94340" localSheetId="0" hidden="1">Sheet1!$E$57</definedName>
    <definedName name="QB_ROW_95250" localSheetId="0" hidden="1">Sheet1!$F$55</definedName>
    <definedName name="QB_ROW_96250" localSheetId="0" hidden="1">Sheet1!$F$56</definedName>
    <definedName name="QB_ROW_97040" localSheetId="0" hidden="1">Sheet1!$E$58</definedName>
    <definedName name="QB_ROW_97340" localSheetId="0" hidden="1">Sheet1!$E$61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20150930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20150901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H108" i="1"/>
  <c r="H107" i="1"/>
  <c r="H106" i="1"/>
  <c r="H98" i="1"/>
  <c r="H95" i="1"/>
  <c r="H92" i="1"/>
  <c r="H87" i="1"/>
  <c r="H82" i="1"/>
  <c r="H76" i="1"/>
  <c r="H73" i="1"/>
  <c r="H70" i="1"/>
  <c r="H66" i="1"/>
  <c r="H61" i="1"/>
  <c r="H57" i="1"/>
  <c r="H52" i="1"/>
  <c r="H48" i="1"/>
  <c r="H47" i="1"/>
  <c r="H41" i="1"/>
  <c r="H38" i="1"/>
  <c r="H27" i="1"/>
  <c r="H26" i="1"/>
  <c r="H19" i="1"/>
  <c r="H18" i="1"/>
  <c r="H17" i="1"/>
  <c r="H13" i="1"/>
  <c r="H7" i="1"/>
</calcChain>
</file>

<file path=xl/sharedStrings.xml><?xml version="1.0" encoding="utf-8"?>
<sst xmlns="http://schemas.openxmlformats.org/spreadsheetml/2006/main" count="109" uniqueCount="109">
  <si>
    <t>Sep 15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</si>
  <si>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</si>
  <si>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</si>
  <si>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</si>
  <si>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</si>
  <si>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</si>
  <si>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</si>
  <si>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</si>
  <si>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</si>
  <si>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</si>
  <si>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4805.0 · Permittees Annual Permit Fee</t>
  </si>
  <si>
    <t>4807.0 · Permittees Water Transport Fees</t>
  </si>
  <si>
    <t>Total 4800.0 · USAGE AND PRODUCTION FEES</t>
  </si>
  <si>
    <t>4810.0 · OTHER  FEES</t>
  </si>
  <si>
    <t>4806.0 · Permittees Late Payment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</si>
  <si>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</si>
  <si>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</si>
  <si>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</si>
  <si>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</si>
  <si>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</si>
  <si>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</si>
  <si>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</si>
  <si>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</si>
  <si>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</si>
  <si>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</si>
  <si>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</si>
  <si>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</si>
  <si>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6007.0 · Postage Freight Shipping</t>
  </si>
  <si>
    <t>6010.0 · Office Supplies</t>
  </si>
  <si>
    <t>6010.1 · Canteen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</si>
  <si>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</si>
  <si>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</si>
  <si>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</si>
  <si>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</si>
  <si>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</si>
  <si>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6021.0 · MISCELLANEOUS EXPENSES</t>
  </si>
  <si>
    <t>6021.2 · General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</si>
  <si>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</si>
  <si>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</si>
  <si>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</si>
  <si>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</si>
  <si>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</si>
  <si>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</si>
  <si>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</si>
  <si>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</si>
  <si>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</si>
  <si>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</si>
  <si>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</si>
  <si>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</si>
  <si>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</si>
  <si>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</si>
  <si>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</si>
  <si>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</si>
  <si>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</si>
  <si>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</si>
  <si>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</si>
  <si>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</si>
  <si>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6080.0 · EDUCATION AND OUTREACH</t>
  </si>
  <si>
    <t>6080.01 · PUBLICATIONS</t>
  </si>
  <si>
    <t>6080.28 · Contracted Support</t>
  </si>
  <si>
    <t>Total 6080.0 · EDUCATION AND OUTREACH</t>
  </si>
  <si>
    <t>6081.0 · REGULATORY COMPLIANCE</t>
  </si>
  <si>
    <t>6081.4 · Conferences and Seminars</t>
  </si>
  <si>
    <t>6081.5 · Contracted Support</t>
  </si>
  <si>
    <t>6081.6 · Equipment and Supplies</t>
  </si>
  <si>
    <t>Total 6081.0 · REGULATORY COMPLIANCE</t>
  </si>
  <si>
    <t>6084.92 · GENERAL MANAGEMENT</t>
  </si>
  <si>
    <t>6086.0 · GMA Joint Planning</t>
  </si>
  <si>
    <t>6086.3 · Contracted Support</t>
  </si>
  <si>
    <t>Total 6084.92 · GENERAL MANAGEMENT</t>
  </si>
  <si>
    <t>6089.0 · AQUIFER SCIENCE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</si>
  <si>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</si>
  <si>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</si>
  <si>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</si>
  <si>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</si>
  <si>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</si>
  <si>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</si>
  <si>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</si>
  <si>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</si>
  <si>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</si>
  <si>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</si>
  <si>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Total 6150.0 · INSURANCE - GROUP</t>
  </si>
  <si>
    <t>6160.0 · LEGAL SERVICES</t>
  </si>
  <si>
    <t>6161.0 · General Matters / Personnel</t>
  </si>
  <si>
    <t>6164.0 · Redistricting</t>
  </si>
  <si>
    <t>6168.7 · Annexation</t>
  </si>
  <si>
    <t>Total 6160.0 · LEGAL SERVICES</t>
  </si>
  <si>
    <t>6179.0 · LEGISLATION</t>
  </si>
  <si>
    <t>6180.0 · PROF DEVELOPMENT &amp; SUPPORT</t>
  </si>
  <si>
    <t>6182.0 · Travel &amp;  Meals</t>
  </si>
  <si>
    <t>6183.0 · Registration Fees</t>
  </si>
  <si>
    <t>Total 6180.0 · PROF DEVELOPMENT &amp; SUPPORT</t>
  </si>
  <si>
    <t>6184.0 · DISCRETIONARY FUNDS</t>
  </si>
  <si>
    <t>6184.1 · Principal BS</t>
  </si>
  <si>
    <t>Total 6184.0 · DISCRETIONARY FUNDS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</si>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</sst>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0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2" sqref="G2"/>
    </sheetView>
  </sheetViews>
  <sheetFormatPr defaultRowHeight="15" x14ac:dyDescent="0.25"/>
  <cols>
    <col min="1" max="6" width="3" style="12" customWidth="1"/>
    <col min="7" max="7" width="5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89.33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12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12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124479.79</v>
      </c>
    </row>
    <row r="10" spans="1:8" x14ac:dyDescent="0.25">
      <c r="A10" s="1"/>
      <c r="B10" s="1"/>
      <c r="C10" s="1"/>
      <c r="D10" s="1"/>
      <c r="E10" s="1"/>
      <c r="F10" s="1" t="s">
        <v>9</v>
      </c>
      <c r="G10" s="1"/>
      <c r="H10" s="2">
        <v>250000</v>
      </c>
    </row>
    <row r="11" spans="1:8" x14ac:dyDescent="0.25">
      <c r="A11" s="1"/>
      <c r="B11" s="1"/>
      <c r="C11" s="1"/>
      <c r="D11" s="1"/>
      <c r="E11" s="1"/>
      <c r="F11" s="1" t="s">
        <v>10</v>
      </c>
      <c r="G11" s="1"/>
      <c r="H11" s="2">
        <v>4400</v>
      </c>
    </row>
    <row r="12" spans="1:8" ht="15.75" thickBot="1" x14ac:dyDescent="0.3">
      <c r="A12" s="1"/>
      <c r="B12" s="1"/>
      <c r="C12" s="1"/>
      <c r="D12" s="1"/>
      <c r="E12" s="1"/>
      <c r="F12" s="1" t="s">
        <v>11</v>
      </c>
      <c r="G12" s="1"/>
      <c r="H12" s="3">
        <v>124000</v>
      </c>
    </row>
    <row r="13" spans="1:8" x14ac:dyDescent="0.25">
      <c r="A13" s="1"/>
      <c r="B13" s="1"/>
      <c r="C13" s="1"/>
      <c r="D13" s="1"/>
      <c r="E13" s="1" t="s">
        <v>12</v>
      </c>
      <c r="F13" s="1"/>
      <c r="G13" s="1"/>
      <c r="H13" s="2">
        <f>ROUND(SUM(H8:H12),5)</f>
        <v>502879.79</v>
      </c>
    </row>
    <row r="14" spans="1:8" x14ac:dyDescent="0.25">
      <c r="A14" s="1"/>
      <c r="B14" s="1"/>
      <c r="C14" s="1"/>
      <c r="D14" s="1"/>
      <c r="E14" s="1" t="s">
        <v>13</v>
      </c>
      <c r="F14" s="1"/>
      <c r="G14" s="1"/>
      <c r="H14" s="2"/>
    </row>
    <row r="15" spans="1:8" x14ac:dyDescent="0.25">
      <c r="A15" s="1"/>
      <c r="B15" s="1"/>
      <c r="C15" s="1"/>
      <c r="D15" s="1"/>
      <c r="E15" s="1"/>
      <c r="F15" s="1" t="s">
        <v>14</v>
      </c>
      <c r="G15" s="1"/>
      <c r="H15" s="2">
        <v>632.02</v>
      </c>
    </row>
    <row r="16" spans="1:8" ht="15.75" thickBot="1" x14ac:dyDescent="0.3">
      <c r="A16" s="1"/>
      <c r="B16" s="1"/>
      <c r="C16" s="1"/>
      <c r="D16" s="1"/>
      <c r="E16" s="1"/>
      <c r="F16" s="1" t="s">
        <v>15</v>
      </c>
      <c r="G16" s="1"/>
      <c r="H16" s="4">
        <v>1800</v>
      </c>
    </row>
    <row r="17" spans="1:8" ht="15.75" thickBot="1" x14ac:dyDescent="0.3">
      <c r="A17" s="1"/>
      <c r="B17" s="1"/>
      <c r="C17" s="1"/>
      <c r="D17" s="1"/>
      <c r="E17" s="1" t="s">
        <v>16</v>
      </c>
      <c r="F17" s="1"/>
      <c r="G17" s="1"/>
      <c r="H17" s="5">
        <f>ROUND(SUM(H14:H16),5)</f>
        <v>2432.02</v>
      </c>
    </row>
    <row r="18" spans="1:8" ht="15.75" thickBot="1" x14ac:dyDescent="0.3">
      <c r="A18" s="1"/>
      <c r="B18" s="1"/>
      <c r="C18" s="1"/>
      <c r="D18" s="1" t="s">
        <v>17</v>
      </c>
      <c r="E18" s="1"/>
      <c r="F18" s="1"/>
      <c r="G18" s="1"/>
      <c r="H18" s="6">
        <f>ROUND(SUM(H3:H4)+H7+H13+H17,5)</f>
        <v>505413.14</v>
      </c>
    </row>
    <row r="19" spans="1:8" x14ac:dyDescent="0.25">
      <c r="A19" s="1"/>
      <c r="B19" s="1"/>
      <c r="C19" s="1" t="s">
        <v>18</v>
      </c>
      <c r="D19" s="1"/>
      <c r="E19" s="1"/>
      <c r="F19" s="1"/>
      <c r="G19" s="1"/>
      <c r="H19" s="2">
        <f>H18</f>
        <v>505413.14</v>
      </c>
    </row>
    <row r="20" spans="1:8" x14ac:dyDescent="0.25">
      <c r="A20" s="1"/>
      <c r="B20" s="1"/>
      <c r="C20" s="1"/>
      <c r="D20" s="1" t="s">
        <v>19</v>
      </c>
      <c r="E20" s="1"/>
      <c r="F20" s="1"/>
      <c r="G20" s="1"/>
      <c r="H20" s="2"/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/>
    </row>
    <row r="22" spans="1:8" x14ac:dyDescent="0.25">
      <c r="A22" s="1"/>
      <c r="B22" s="1"/>
      <c r="C22" s="1"/>
      <c r="D22" s="1"/>
      <c r="E22" s="1"/>
      <c r="F22" s="1" t="s">
        <v>21</v>
      </c>
      <c r="G22" s="1"/>
      <c r="H22" s="2">
        <v>490.6</v>
      </c>
    </row>
    <row r="23" spans="1:8" x14ac:dyDescent="0.25">
      <c r="A23" s="1"/>
      <c r="B23" s="1"/>
      <c r="C23" s="1"/>
      <c r="D23" s="1"/>
      <c r="E23" s="1"/>
      <c r="F23" s="1" t="s">
        <v>22</v>
      </c>
      <c r="G23" s="1"/>
      <c r="H23" s="2"/>
    </row>
    <row r="24" spans="1:8" x14ac:dyDescent="0.25">
      <c r="A24" s="1"/>
      <c r="B24" s="1"/>
      <c r="C24" s="1"/>
      <c r="D24" s="1"/>
      <c r="E24" s="1"/>
      <c r="F24" s="1"/>
      <c r="G24" s="1" t="s">
        <v>23</v>
      </c>
      <c r="H24" s="2">
        <v>1350</v>
      </c>
    </row>
    <row r="25" spans="1:8" ht="15.75" thickBot="1" x14ac:dyDescent="0.3">
      <c r="A25" s="1"/>
      <c r="B25" s="1"/>
      <c r="C25" s="1"/>
      <c r="D25" s="1"/>
      <c r="E25" s="1"/>
      <c r="F25" s="1"/>
      <c r="G25" s="1" t="s">
        <v>24</v>
      </c>
      <c r="H25" s="4">
        <v>874.7</v>
      </c>
    </row>
    <row r="26" spans="1:8" ht="15.75" thickBot="1" x14ac:dyDescent="0.3">
      <c r="A26" s="1"/>
      <c r="B26" s="1"/>
      <c r="C26" s="1"/>
      <c r="D26" s="1"/>
      <c r="E26" s="1"/>
      <c r="F26" s="1" t="s">
        <v>25</v>
      </c>
      <c r="G26" s="1"/>
      <c r="H26" s="6">
        <f>ROUND(SUM(H23:H25),5)</f>
        <v>2224.6999999999998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f>ROUND(SUM(H21:H22)+H26,5)</f>
        <v>2715.3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300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789.1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167.17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32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1000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149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v>54.11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v>841.8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ht="15.75" thickBot="1" x14ac:dyDescent="0.3">
      <c r="A37" s="1"/>
      <c r="B37" s="1"/>
      <c r="C37" s="1"/>
      <c r="D37" s="1"/>
      <c r="E37" s="1"/>
      <c r="F37" s="1" t="s">
        <v>36</v>
      </c>
      <c r="G37" s="1"/>
      <c r="H37" s="3">
        <v>91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>
        <f>ROUND(SUM(H36:H37),5)</f>
        <v>91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/>
    </row>
    <row r="40" spans="1:8" ht="15.75" thickBot="1" x14ac:dyDescent="0.3">
      <c r="A40" s="1"/>
      <c r="B40" s="1"/>
      <c r="C40" s="1"/>
      <c r="D40" s="1"/>
      <c r="E40" s="1"/>
      <c r="F40" s="1" t="s">
        <v>39</v>
      </c>
      <c r="G40" s="1"/>
      <c r="H40" s="3">
        <v>127.4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>
        <f>ROUND(SUM(H39:H40),5)</f>
        <v>127.4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/>
    </row>
    <row r="43" spans="1:8" x14ac:dyDescent="0.25">
      <c r="A43" s="1"/>
      <c r="B43" s="1"/>
      <c r="C43" s="1"/>
      <c r="D43" s="1"/>
      <c r="E43" s="1"/>
      <c r="F43" s="1" t="s">
        <v>42</v>
      </c>
      <c r="G43" s="1"/>
      <c r="H43" s="2">
        <v>482.98</v>
      </c>
    </row>
    <row r="44" spans="1:8" x14ac:dyDescent="0.25">
      <c r="A44" s="1"/>
      <c r="B44" s="1"/>
      <c r="C44" s="1"/>
      <c r="D44" s="1"/>
      <c r="E44" s="1"/>
      <c r="F44" s="1" t="s">
        <v>43</v>
      </c>
      <c r="G44" s="1"/>
      <c r="H44" s="2"/>
    </row>
    <row r="45" spans="1:8" x14ac:dyDescent="0.25">
      <c r="A45" s="1"/>
      <c r="B45" s="1"/>
      <c r="C45" s="1"/>
      <c r="D45" s="1"/>
      <c r="E45" s="1"/>
      <c r="F45" s="1"/>
      <c r="G45" s="1" t="s">
        <v>44</v>
      </c>
      <c r="H45" s="2">
        <v>119.85</v>
      </c>
    </row>
    <row r="46" spans="1:8" ht="15.75" thickBot="1" x14ac:dyDescent="0.3">
      <c r="A46" s="1"/>
      <c r="B46" s="1"/>
      <c r="C46" s="1"/>
      <c r="D46" s="1"/>
      <c r="E46" s="1"/>
      <c r="F46" s="1"/>
      <c r="G46" s="1" t="s">
        <v>45</v>
      </c>
      <c r="H46" s="4">
        <v>888.39</v>
      </c>
    </row>
    <row r="47" spans="1:8" ht="15.75" thickBot="1" x14ac:dyDescent="0.3">
      <c r="A47" s="1"/>
      <c r="B47" s="1"/>
      <c r="C47" s="1"/>
      <c r="D47" s="1"/>
      <c r="E47" s="1"/>
      <c r="F47" s="1" t="s">
        <v>46</v>
      </c>
      <c r="G47" s="1"/>
      <c r="H47" s="6">
        <f>ROUND(SUM(H44:H46),5)</f>
        <v>1008.24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>
        <f>ROUND(SUM(H42:H43)+H47,5)</f>
        <v>1491.22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/>
    </row>
    <row r="50" spans="1:8" x14ac:dyDescent="0.25">
      <c r="A50" s="1"/>
      <c r="B50" s="1"/>
      <c r="C50" s="1"/>
      <c r="D50" s="1"/>
      <c r="E50" s="1"/>
      <c r="F50" s="1" t="s">
        <v>49</v>
      </c>
      <c r="G50" s="1"/>
      <c r="H50" s="2">
        <v>1582.58</v>
      </c>
    </row>
    <row r="51" spans="1:8" ht="15.75" thickBot="1" x14ac:dyDescent="0.3">
      <c r="A51" s="1"/>
      <c r="B51" s="1"/>
      <c r="C51" s="1"/>
      <c r="D51" s="1"/>
      <c r="E51" s="1"/>
      <c r="F51" s="1" t="s">
        <v>50</v>
      </c>
      <c r="G51" s="1"/>
      <c r="H51" s="3">
        <v>94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>
        <f>ROUND(SUM(H49:H51),5)</f>
        <v>1676.58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>
        <v>2800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/>
    </row>
    <row r="55" spans="1:8" x14ac:dyDescent="0.25">
      <c r="A55" s="1"/>
      <c r="B55" s="1"/>
      <c r="C55" s="1"/>
      <c r="D55" s="1"/>
      <c r="E55" s="1"/>
      <c r="F55" s="1" t="s">
        <v>54</v>
      </c>
      <c r="G55" s="1"/>
      <c r="H55" s="2">
        <v>100</v>
      </c>
    </row>
    <row r="56" spans="1:8" ht="15.75" thickBot="1" x14ac:dyDescent="0.3">
      <c r="A56" s="1"/>
      <c r="B56" s="1"/>
      <c r="C56" s="1"/>
      <c r="D56" s="1"/>
      <c r="E56" s="1"/>
      <c r="F56" s="1" t="s">
        <v>55</v>
      </c>
      <c r="G56" s="1"/>
      <c r="H56" s="3">
        <v>223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f>ROUND(SUM(H54:H56),5)</f>
        <v>323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x14ac:dyDescent="0.25">
      <c r="A59" s="1"/>
      <c r="B59" s="1"/>
      <c r="C59" s="1"/>
      <c r="D59" s="1"/>
      <c r="E59" s="1"/>
      <c r="F59" s="1" t="s">
        <v>58</v>
      </c>
      <c r="G59" s="1"/>
      <c r="H59" s="2">
        <v>143</v>
      </c>
    </row>
    <row r="60" spans="1:8" ht="15.75" thickBot="1" x14ac:dyDescent="0.3">
      <c r="A60" s="1"/>
      <c r="B60" s="1"/>
      <c r="C60" s="1"/>
      <c r="D60" s="1"/>
      <c r="E60" s="1"/>
      <c r="F60" s="1" t="s">
        <v>59</v>
      </c>
      <c r="G60" s="1"/>
      <c r="H60" s="3">
        <v>0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>
        <f>ROUND(SUM(H58:H60),5)</f>
        <v>143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/>
    </row>
    <row r="63" spans="1:8" x14ac:dyDescent="0.25">
      <c r="A63" s="1"/>
      <c r="B63" s="1"/>
      <c r="C63" s="1"/>
      <c r="D63" s="1"/>
      <c r="E63" s="1"/>
      <c r="F63" s="1" t="s">
        <v>62</v>
      </c>
      <c r="G63" s="1"/>
      <c r="H63" s="2">
        <v>149</v>
      </c>
    </row>
    <row r="64" spans="1:8" x14ac:dyDescent="0.25">
      <c r="A64" s="1"/>
      <c r="B64" s="1"/>
      <c r="C64" s="1"/>
      <c r="D64" s="1"/>
      <c r="E64" s="1"/>
      <c r="F64" s="1" t="s">
        <v>63</v>
      </c>
      <c r="G64" s="1"/>
      <c r="H64" s="2">
        <v>125</v>
      </c>
    </row>
    <row r="65" spans="1:8" ht="15.75" thickBot="1" x14ac:dyDescent="0.3">
      <c r="A65" s="1"/>
      <c r="B65" s="1"/>
      <c r="C65" s="1"/>
      <c r="D65" s="1"/>
      <c r="E65" s="1"/>
      <c r="F65" s="1" t="s">
        <v>64</v>
      </c>
      <c r="G65" s="1"/>
      <c r="H65" s="3">
        <v>168.93</v>
      </c>
    </row>
    <row r="66" spans="1:8" x14ac:dyDescent="0.25">
      <c r="A66" s="1"/>
      <c r="B66" s="1"/>
      <c r="C66" s="1"/>
      <c r="D66" s="1"/>
      <c r="E66" s="1" t="s">
        <v>65</v>
      </c>
      <c r="F66" s="1"/>
      <c r="G66" s="1"/>
      <c r="H66" s="2">
        <f>ROUND(SUM(H62:H65),5)</f>
        <v>442.93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/>
    </row>
    <row r="68" spans="1:8" x14ac:dyDescent="0.25">
      <c r="A68" s="1"/>
      <c r="B68" s="1"/>
      <c r="C68" s="1"/>
      <c r="D68" s="1"/>
      <c r="E68" s="1"/>
      <c r="F68" s="1" t="s">
        <v>67</v>
      </c>
      <c r="G68" s="1"/>
      <c r="H68" s="2">
        <v>0</v>
      </c>
    </row>
    <row r="69" spans="1:8" ht="15.75" thickBot="1" x14ac:dyDescent="0.3">
      <c r="A69" s="1"/>
      <c r="B69" s="1"/>
      <c r="C69" s="1"/>
      <c r="D69" s="1"/>
      <c r="E69" s="1"/>
      <c r="F69" s="1" t="s">
        <v>68</v>
      </c>
      <c r="G69" s="1"/>
      <c r="H69" s="3">
        <v>0</v>
      </c>
    </row>
    <row r="70" spans="1:8" x14ac:dyDescent="0.25">
      <c r="A70" s="1"/>
      <c r="B70" s="1"/>
      <c r="C70" s="1"/>
      <c r="D70" s="1"/>
      <c r="E70" s="1" t="s">
        <v>69</v>
      </c>
      <c r="F70" s="1"/>
      <c r="G70" s="1"/>
      <c r="H70" s="2">
        <f>ROUND(SUM(H67:H69),5)</f>
        <v>0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/>
    </row>
    <row r="72" spans="1:8" ht="15.75" thickBot="1" x14ac:dyDescent="0.3">
      <c r="A72" s="1"/>
      <c r="B72" s="1"/>
      <c r="C72" s="1"/>
      <c r="D72" s="1"/>
      <c r="E72" s="1"/>
      <c r="F72" s="1" t="s">
        <v>71</v>
      </c>
      <c r="G72" s="1"/>
      <c r="H72" s="3">
        <v>23.11</v>
      </c>
    </row>
    <row r="73" spans="1:8" x14ac:dyDescent="0.25">
      <c r="A73" s="1"/>
      <c r="B73" s="1"/>
      <c r="C73" s="1"/>
      <c r="D73" s="1"/>
      <c r="E73" s="1" t="s">
        <v>72</v>
      </c>
      <c r="F73" s="1"/>
      <c r="G73" s="1"/>
      <c r="H73" s="2">
        <f>ROUND(SUM(H71:H72),5)</f>
        <v>23.11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/>
    </row>
    <row r="75" spans="1:8" ht="15.75" thickBot="1" x14ac:dyDescent="0.3">
      <c r="A75" s="1"/>
      <c r="B75" s="1"/>
      <c r="C75" s="1"/>
      <c r="D75" s="1"/>
      <c r="E75" s="1"/>
      <c r="F75" s="1" t="s">
        <v>74</v>
      </c>
      <c r="G75" s="1"/>
      <c r="H75" s="3">
        <v>398.74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>
        <f>ROUND(SUM(H74:H75),5)</f>
        <v>398.74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/>
    </row>
    <row r="78" spans="1:8" x14ac:dyDescent="0.25">
      <c r="A78" s="1"/>
      <c r="B78" s="1"/>
      <c r="C78" s="1"/>
      <c r="D78" s="1"/>
      <c r="E78" s="1"/>
      <c r="F78" s="1" t="s">
        <v>77</v>
      </c>
      <c r="G78" s="1"/>
      <c r="H78" s="2">
        <v>12078.67</v>
      </c>
    </row>
    <row r="79" spans="1:8" x14ac:dyDescent="0.25">
      <c r="A79" s="1"/>
      <c r="B79" s="1"/>
      <c r="C79" s="1"/>
      <c r="D79" s="1"/>
      <c r="E79" s="1"/>
      <c r="F79" s="1" t="s">
        <v>78</v>
      </c>
      <c r="G79" s="1"/>
      <c r="H79" s="2">
        <v>1584.94</v>
      </c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1134.5</v>
      </c>
    </row>
    <row r="81" spans="1:8" ht="15.75" thickBot="1" x14ac:dyDescent="0.3">
      <c r="A81" s="1"/>
      <c r="B81" s="1"/>
      <c r="C81" s="1"/>
      <c r="D81" s="1"/>
      <c r="E81" s="1"/>
      <c r="F81" s="1" t="s">
        <v>80</v>
      </c>
      <c r="G81" s="1"/>
      <c r="H81" s="3">
        <v>853.58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>
        <f>ROUND(SUM(H77:H81),5)</f>
        <v>15651.69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/>
    </row>
    <row r="84" spans="1:8" x14ac:dyDescent="0.25">
      <c r="A84" s="1"/>
      <c r="B84" s="1"/>
      <c r="C84" s="1"/>
      <c r="D84" s="1"/>
      <c r="E84" s="1"/>
      <c r="F84" s="1" t="s">
        <v>83</v>
      </c>
      <c r="G84" s="1"/>
      <c r="H84" s="2">
        <v>3591</v>
      </c>
    </row>
    <row r="85" spans="1:8" x14ac:dyDescent="0.25">
      <c r="A85" s="1"/>
      <c r="B85" s="1"/>
      <c r="C85" s="1"/>
      <c r="D85" s="1"/>
      <c r="E85" s="1"/>
      <c r="F85" s="1" t="s">
        <v>84</v>
      </c>
      <c r="G85" s="1"/>
      <c r="H85" s="2">
        <v>604.5</v>
      </c>
    </row>
    <row r="86" spans="1:8" ht="15.75" thickBot="1" x14ac:dyDescent="0.3">
      <c r="A86" s="1"/>
      <c r="B86" s="1"/>
      <c r="C86" s="1"/>
      <c r="D86" s="1"/>
      <c r="E86" s="1"/>
      <c r="F86" s="1" t="s">
        <v>85</v>
      </c>
      <c r="G86" s="1"/>
      <c r="H86" s="3">
        <v>63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>
        <f>ROUND(SUM(H83:H86),5)</f>
        <v>4258.5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v>0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/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602</v>
      </c>
    </row>
    <row r="91" spans="1:8" ht="15.75" thickBot="1" x14ac:dyDescent="0.3">
      <c r="A91" s="1"/>
      <c r="B91" s="1"/>
      <c r="C91" s="1"/>
      <c r="D91" s="1"/>
      <c r="E91" s="1"/>
      <c r="F91" s="1" t="s">
        <v>90</v>
      </c>
      <c r="G91" s="1"/>
      <c r="H91" s="3">
        <v>750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>
        <f>ROUND(SUM(H89:H91),5)</f>
        <v>1352</v>
      </c>
    </row>
    <row r="93" spans="1:8" x14ac:dyDescent="0.25">
      <c r="A93" s="1"/>
      <c r="B93" s="1"/>
      <c r="C93" s="1"/>
      <c r="D93" s="1"/>
      <c r="E93" s="1" t="s">
        <v>92</v>
      </c>
      <c r="F93" s="1"/>
      <c r="G93" s="1"/>
      <c r="H93" s="2"/>
    </row>
    <row r="94" spans="1:8" ht="15.75" thickBot="1" x14ac:dyDescent="0.3">
      <c r="A94" s="1"/>
      <c r="B94" s="1"/>
      <c r="C94" s="1"/>
      <c r="D94" s="1"/>
      <c r="E94" s="1"/>
      <c r="F94" s="1" t="s">
        <v>93</v>
      </c>
      <c r="G94" s="1"/>
      <c r="H94" s="3">
        <v>107.17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>
        <f>ROUND(SUM(H93:H94),5)</f>
        <v>107.17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/>
    </row>
    <row r="97" spans="1:8" ht="15.75" thickBot="1" x14ac:dyDescent="0.3">
      <c r="A97" s="1"/>
      <c r="B97" s="1"/>
      <c r="C97" s="1"/>
      <c r="D97" s="1"/>
      <c r="E97" s="1"/>
      <c r="F97" s="1" t="s">
        <v>96</v>
      </c>
      <c r="G97" s="1"/>
      <c r="H97" s="3">
        <v>90293.75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>
        <f>ROUND(SUM(H96:H97),5)</f>
        <v>90293.75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>
        <v>83.97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/>
    </row>
    <row r="101" spans="1:8" x14ac:dyDescent="0.25">
      <c r="A101" s="1"/>
      <c r="B101" s="1"/>
      <c r="C101" s="1"/>
      <c r="D101" s="1"/>
      <c r="E101" s="1"/>
      <c r="F101" s="1" t="s">
        <v>100</v>
      </c>
      <c r="G101" s="1"/>
      <c r="H101" s="2">
        <v>211.43</v>
      </c>
    </row>
    <row r="102" spans="1:8" x14ac:dyDescent="0.25">
      <c r="A102" s="1"/>
      <c r="B102" s="1"/>
      <c r="C102" s="1"/>
      <c r="D102" s="1"/>
      <c r="E102" s="1"/>
      <c r="F102" s="1" t="s">
        <v>101</v>
      </c>
      <c r="G102" s="1"/>
      <c r="H102" s="2">
        <v>6922.63</v>
      </c>
    </row>
    <row r="103" spans="1:8" x14ac:dyDescent="0.25">
      <c r="A103" s="1"/>
      <c r="B103" s="1"/>
      <c r="C103" s="1"/>
      <c r="D103" s="1"/>
      <c r="E103" s="1"/>
      <c r="F103" s="1" t="s">
        <v>102</v>
      </c>
      <c r="G103" s="1"/>
      <c r="H103" s="2">
        <v>6546.91</v>
      </c>
    </row>
    <row r="104" spans="1:8" x14ac:dyDescent="0.25">
      <c r="A104" s="1"/>
      <c r="B104" s="1"/>
      <c r="C104" s="1"/>
      <c r="D104" s="1"/>
      <c r="E104" s="1"/>
      <c r="F104" s="1" t="s">
        <v>103</v>
      </c>
      <c r="G104" s="1"/>
      <c r="H104" s="2">
        <v>0</v>
      </c>
    </row>
    <row r="105" spans="1:8" ht="15.75" thickBot="1" x14ac:dyDescent="0.3">
      <c r="A105" s="1"/>
      <c r="B105" s="1"/>
      <c r="C105" s="1"/>
      <c r="D105" s="1"/>
      <c r="E105" s="1"/>
      <c r="F105" s="1" t="s">
        <v>104</v>
      </c>
      <c r="G105" s="1"/>
      <c r="H105" s="4">
        <v>2092.39</v>
      </c>
    </row>
    <row r="106" spans="1:8" ht="15.75" thickBot="1" x14ac:dyDescent="0.3">
      <c r="A106" s="1"/>
      <c r="B106" s="1"/>
      <c r="C106" s="1"/>
      <c r="D106" s="1"/>
      <c r="E106" s="1" t="s">
        <v>105</v>
      </c>
      <c r="F106" s="1"/>
      <c r="G106" s="1"/>
      <c r="H106" s="5">
        <f>ROUND(SUM(H100:H105),5)</f>
        <v>15773.36</v>
      </c>
    </row>
    <row r="107" spans="1:8" ht="15.75" thickBot="1" x14ac:dyDescent="0.3">
      <c r="A107" s="1"/>
      <c r="B107" s="1"/>
      <c r="C107" s="1"/>
      <c r="D107" s="1" t="s">
        <v>106</v>
      </c>
      <c r="E107" s="1"/>
      <c r="F107" s="1"/>
      <c r="G107" s="1"/>
      <c r="H107" s="5">
        <f>ROUND(H20+SUM(H27:H35)+H38+H41+H48+SUM(H52:H53)+H57+H61+H66+H70+H73+H76+H82+SUM(H87:H88)+H92+H95+SUM(H98:H99)+H106,5)</f>
        <v>141085.9</v>
      </c>
    </row>
    <row r="108" spans="1:8" ht="15.75" thickBot="1" x14ac:dyDescent="0.3">
      <c r="A108" s="1"/>
      <c r="B108" s="1" t="s">
        <v>107</v>
      </c>
      <c r="C108" s="1"/>
      <c r="D108" s="1"/>
      <c r="E108" s="1"/>
      <c r="F108" s="1"/>
      <c r="G108" s="1"/>
      <c r="H108" s="5">
        <f>ROUND(H2+H19-H107,5)</f>
        <v>364327.24</v>
      </c>
    </row>
    <row r="109" spans="1:8" s="8" customFormat="1" ht="12" thickBot="1" x14ac:dyDescent="0.25">
      <c r="A109" s="1" t="s">
        <v>108</v>
      </c>
      <c r="B109" s="1"/>
      <c r="C109" s="1"/>
      <c r="D109" s="1"/>
      <c r="E109" s="1"/>
      <c r="F109" s="1"/>
      <c r="G109" s="1"/>
      <c r="H109" s="7">
        <f>H108</f>
        <v>364327.24</v>
      </c>
    </row>
    <row r="110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September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2017-07-23T02:07:37Z</cp:lastPrinted>
  <dcterms:created xsi:type="dcterms:W3CDTF">2017-07-23T02:07:00Z</dcterms:created>
  <dcterms:modified xsi:type="dcterms:W3CDTF">2017-07-23T02:09:18Z</dcterms:modified>
</cp:coreProperties>
</file>