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1570" windowHeight="1159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Sheet1!$4:$4,Sheet1!$6:$6,Sheet1!$9:$9,Sheet1!$10:$10,Sheet1!$11:$11,Sheet1!$12:$12,Sheet1!$15:$15,Sheet1!$16:$16,Sheet1!$17:$17,Sheet1!$23:$23,Sheet1!$25:$25,Sheet1!$26:$26,Sheet1!$29:$29,Sheet1!$31:$31,Sheet1!$32:$32,Sheet1!$34:$34</definedName>
    <definedName name="QB_DATA_1" localSheetId="0" hidden="1">Sheet1!$35:$35,Sheet1!$36:$36,Sheet1!$37:$37,Sheet1!$38:$38,Sheet1!$40:$40,Sheet1!$41:$41,Sheet1!$44:$44,Sheet1!$46:$46,Sheet1!$47:$47,Sheet1!$50:$50,Sheet1!$52:$52,Sheet1!$53:$53,Sheet1!$56:$56,Sheet1!$59:$59,Sheet1!$60:$60,Sheet1!$63:$63</definedName>
    <definedName name="QB_DATA_2" localSheetId="0" hidden="1">Sheet1!$64:$64,Sheet1!$67:$67,Sheet1!$70:$70,Sheet1!$73:$73,Sheet1!$76:$76,Sheet1!$79:$79,Sheet1!$80:$80,Sheet1!$81:$81,Sheet1!$82:$82,Sheet1!$83:$83,Sheet1!$86:$86,Sheet1!$87:$87,Sheet1!$88:$88,Sheet1!$89:$89,Sheet1!$90:$90,Sheet1!$93:$93</definedName>
    <definedName name="QB_DATA_3" localSheetId="0" hidden="1">Sheet1!$96:$96,Sheet1!$99:$99,Sheet1!$102:$102,Sheet1!$103:$103,Sheet1!$104:$104,Sheet1!$105:$105,Sheet1!$106:$106,Sheet1!$108:$108,Sheet1!$110:$110</definedName>
    <definedName name="QB_FORMULA_0" localSheetId="0" hidden="1">Sheet1!$H$7,Sheet1!$H$13,Sheet1!$H$18,Sheet1!$H$19,Sheet1!$H$20,Sheet1!$H$27,Sheet1!$H$28,Sheet1!$H$33,Sheet1!$H$42,Sheet1!$H$48,Sheet1!$H$49,Sheet1!$H$54,Sheet1!$H$57,Sheet1!$H$61,Sheet1!$H$65,Sheet1!$H$68</definedName>
    <definedName name="QB_FORMULA_1" localSheetId="0" hidden="1">Sheet1!$H$71,Sheet1!$H$74,Sheet1!$H$77,Sheet1!$H$84,Sheet1!$H$91,Sheet1!$H$94,Sheet1!$H$97,Sheet1!$H$100,Sheet1!$H$107,Sheet1!$H$111,Sheet1!$H$112,Sheet1!$H$113,Sheet1!$H$114</definedName>
    <definedName name="QB_ROW_104040" localSheetId="0" hidden="1">Sheet1!$E$75</definedName>
    <definedName name="QB_ROW_104340" localSheetId="0" hidden="1">Sheet1!$E$77</definedName>
    <definedName name="QB_ROW_107250" localSheetId="0" hidden="1">Sheet1!$F$102</definedName>
    <definedName name="QB_ROW_108250" localSheetId="0" hidden="1">Sheet1!$F$53</definedName>
    <definedName name="QB_ROW_109040" localSheetId="0" hidden="1">Sheet1!$E$78</definedName>
    <definedName name="QB_ROW_109340" localSheetId="0" hidden="1">Sheet1!$E$84</definedName>
    <definedName name="QB_ROW_111250" localSheetId="0" hidden="1">Sheet1!$F$83</definedName>
    <definedName name="QB_ROW_112040" localSheetId="0" hidden="1">Sheet1!$E$85</definedName>
    <definedName name="QB_ROW_112340" localSheetId="0" hidden="1">Sheet1!$E$91</definedName>
    <definedName name="QB_ROW_113250" localSheetId="0" hidden="1">Sheet1!$F$86</definedName>
    <definedName name="QB_ROW_121250" localSheetId="0" hidden="1">Sheet1!$F$56</definedName>
    <definedName name="QB_ROW_125040" localSheetId="0" hidden="1">Sheet1!$E$92</definedName>
    <definedName name="QB_ROW_125340" localSheetId="0" hidden="1">Sheet1!$E$94</definedName>
    <definedName name="QB_ROW_127250" localSheetId="0" hidden="1">Sheet1!$F$93</definedName>
    <definedName name="QB_ROW_131340" localSheetId="0" hidden="1">Sheet1!$E$36</definedName>
    <definedName name="QB_ROW_132240" localSheetId="0" hidden="1">Sheet1!$E$29</definedName>
    <definedName name="QB_ROW_137040" localSheetId="0" hidden="1">Sheet1!$E$30</definedName>
    <definedName name="QB_ROW_137250" localSheetId="0" hidden="1">Sheet1!$F$32</definedName>
    <definedName name="QB_ROW_137340" localSheetId="0" hidden="1">Sheet1!$E$33</definedName>
    <definedName name="QB_ROW_142040" localSheetId="0" hidden="1">Sheet1!$E$22</definedName>
    <definedName name="QB_ROW_142340" localSheetId="0" hidden="1">Sheet1!$E$28</definedName>
    <definedName name="QB_ROW_144250" localSheetId="0" hidden="1">Sheet1!$F$23</definedName>
    <definedName name="QB_ROW_145050" localSheetId="0" hidden="1">Sheet1!$F$24</definedName>
    <definedName name="QB_ROW_145260" localSheetId="0" hidden="1">Sheet1!$G$26</definedName>
    <definedName name="QB_ROW_145350" localSheetId="0" hidden="1">Sheet1!$F$27</definedName>
    <definedName name="QB_ROW_146240" localSheetId="0" hidden="1">Sheet1!$E$37</definedName>
    <definedName name="QB_ROW_173040" localSheetId="0" hidden="1">Sheet1!$E$43</definedName>
    <definedName name="QB_ROW_173340" localSheetId="0" hidden="1">Sheet1!$E$49</definedName>
    <definedName name="QB_ROW_18301" localSheetId="0" hidden="1">Sheet1!$A$114</definedName>
    <definedName name="QB_ROW_19011" localSheetId="0" hidden="1">Sheet1!$B$2</definedName>
    <definedName name="QB_ROW_19311" localSheetId="0" hidden="1">Sheet1!$B$113</definedName>
    <definedName name="QB_ROW_196250" localSheetId="0" hidden="1">Sheet1!$F$6</definedName>
    <definedName name="QB_ROW_200240" localSheetId="0" hidden="1">Sheet1!$E$50</definedName>
    <definedName name="QB_ROW_20031" localSheetId="0" hidden="1">Sheet1!$D$3</definedName>
    <definedName name="QB_ROW_20331" localSheetId="0" hidden="1">Sheet1!$D$19</definedName>
    <definedName name="QB_ROW_21031" localSheetId="0" hidden="1">Sheet1!$D$21</definedName>
    <definedName name="QB_ROW_21331" localSheetId="0" hidden="1">Sheet1!$D$112</definedName>
    <definedName name="QB_ROW_216350" localSheetId="0" hidden="1">Sheet1!$F$64</definedName>
    <definedName name="QB_ROW_217040" localSheetId="0" hidden="1">Sheet1!$E$66</definedName>
    <definedName name="QB_ROW_217340" localSheetId="0" hidden="1">Sheet1!$E$68</definedName>
    <definedName name="QB_ROW_218240" localSheetId="0" hidden="1">Sheet1!$E$35</definedName>
    <definedName name="QB_ROW_226250" localSheetId="0" hidden="1">Sheet1!$F$80</definedName>
    <definedName name="QB_ROW_237040" localSheetId="0" hidden="1">Sheet1!$E$51</definedName>
    <definedName name="QB_ROW_237340" localSheetId="0" hidden="1">Sheet1!$E$54</definedName>
    <definedName name="QB_ROW_239040" localSheetId="0" hidden="1">Sheet1!$E$98</definedName>
    <definedName name="QB_ROW_239340" localSheetId="0" hidden="1">Sheet1!$E$100</definedName>
    <definedName name="QB_ROW_240040" localSheetId="0" hidden="1">Sheet1!$E$101</definedName>
    <definedName name="QB_ROW_240340" localSheetId="0" hidden="1">Sheet1!$E$107</definedName>
    <definedName name="QB_ROW_247250" localSheetId="0" hidden="1">Sheet1!$F$79</definedName>
    <definedName name="QB_ROW_252040" localSheetId="0" hidden="1">Sheet1!$E$39</definedName>
    <definedName name="QB_ROW_252250" localSheetId="0" hidden="1">Sheet1!$F$41</definedName>
    <definedName name="QB_ROW_252340" localSheetId="0" hidden="1">Sheet1!$E$42</definedName>
    <definedName name="QB_ROW_254250" localSheetId="0" hidden="1">Sheet1!$F$81</definedName>
    <definedName name="QB_ROW_255250" localSheetId="0" hidden="1">Sheet1!$F$82</definedName>
    <definedName name="QB_ROW_261040" localSheetId="0" hidden="1">Sheet1!$E$95</definedName>
    <definedName name="QB_ROW_261340" localSheetId="0" hidden="1">Sheet1!$E$97</definedName>
    <definedName name="QB_ROW_284250" localSheetId="0" hidden="1">Sheet1!$F$17</definedName>
    <definedName name="QB_ROW_289250" localSheetId="0" hidden="1">Sheet1!$F$106</definedName>
    <definedName name="QB_ROW_291250" localSheetId="0" hidden="1">Sheet1!$F$16</definedName>
    <definedName name="QB_ROW_324250" localSheetId="0" hidden="1">Sheet1!$F$76</definedName>
    <definedName name="QB_ROW_332250" localSheetId="0" hidden="1">Sheet1!$F$52</definedName>
    <definedName name="QB_ROW_342040" localSheetId="0" hidden="1">Sheet1!$E$69</definedName>
    <definedName name="QB_ROW_342340" localSheetId="0" hidden="1">Sheet1!$E$71</definedName>
    <definedName name="QB_ROW_343040" localSheetId="0" hidden="1">Sheet1!$E$72</definedName>
    <definedName name="QB_ROW_343340" localSheetId="0" hidden="1">Sheet1!$E$74</definedName>
    <definedName name="QB_ROW_348250" localSheetId="0" hidden="1">Sheet1!$F$73</definedName>
    <definedName name="QB_ROW_354250" localSheetId="0" hidden="1">Sheet1!$F$40</definedName>
    <definedName name="QB_ROW_359250" localSheetId="0" hidden="1">Sheet1!$F$87</definedName>
    <definedName name="QB_ROW_371240" localSheetId="0" hidden="1">Sheet1!$E$108</definedName>
    <definedName name="QB_ROW_372040" localSheetId="0" hidden="1">Sheet1!$E$14</definedName>
    <definedName name="QB_ROW_372340" localSheetId="0" hidden="1">Sheet1!$E$18</definedName>
    <definedName name="QB_ROW_391250" localSheetId="0" hidden="1">Sheet1!$F$105</definedName>
    <definedName name="QB_ROW_407250" localSheetId="0" hidden="1">Sheet1!$F$96</definedName>
    <definedName name="QB_ROW_41040" localSheetId="0" hidden="1">Sheet1!$E$8</definedName>
    <definedName name="QB_ROW_411250" localSheetId="0" hidden="1">Sheet1!$F$31</definedName>
    <definedName name="QB_ROW_41340" localSheetId="0" hidden="1">Sheet1!$E$13</definedName>
    <definedName name="QB_ROW_42250" localSheetId="0" hidden="1">Sheet1!$F$9</definedName>
    <definedName name="QB_ROW_423260" localSheetId="0" hidden="1">Sheet1!$G$25</definedName>
    <definedName name="QB_ROW_430250" localSheetId="0" hidden="1">Sheet1!$F$88</definedName>
    <definedName name="QB_ROW_431250" localSheetId="0" hidden="1">Sheet1!$F$89</definedName>
    <definedName name="QB_ROW_435260" localSheetId="0" hidden="1">Sheet1!$G$46</definedName>
    <definedName name="QB_ROW_436250" localSheetId="0" hidden="1">Sheet1!$F$67</definedName>
    <definedName name="QB_ROW_44250" localSheetId="0" hidden="1">Sheet1!$F$10</definedName>
    <definedName name="QB_ROW_452250" localSheetId="0" hidden="1">Sheet1!$F$63</definedName>
    <definedName name="QB_ROW_456250" localSheetId="0" hidden="1">Sheet1!$F$70</definedName>
    <definedName name="QB_ROW_46040" localSheetId="0" hidden="1">Sheet1!$E$55</definedName>
    <definedName name="QB_ROW_461250" localSheetId="0" hidden="1">Sheet1!$F$90</definedName>
    <definedName name="QB_ROW_46340" localSheetId="0" hidden="1">Sheet1!$E$57</definedName>
    <definedName name="QB_ROW_467040" localSheetId="0" hidden="1">Sheet1!$E$109</definedName>
    <definedName name="QB_ROW_467340" localSheetId="0" hidden="1">Sheet1!$E$111</definedName>
    <definedName name="QB_ROW_468250" localSheetId="0" hidden="1">Sheet1!$F$110</definedName>
    <definedName name="QB_ROW_50250" localSheetId="0" hidden="1">Sheet1!$F$99</definedName>
    <definedName name="QB_ROW_51250" localSheetId="0" hidden="1">Sheet1!$F$103</definedName>
    <definedName name="QB_ROW_52250" localSheetId="0" hidden="1">Sheet1!$F$104</definedName>
    <definedName name="QB_ROW_54250" localSheetId="0" hidden="1">Sheet1!$F$11</definedName>
    <definedName name="QB_ROW_57250" localSheetId="0" hidden="1">Sheet1!$F$15</definedName>
    <definedName name="QB_ROW_61240" localSheetId="0" hidden="1">Sheet1!$E$4</definedName>
    <definedName name="QB_ROW_63250" localSheetId="0" hidden="1">Sheet1!$F$12</definedName>
    <definedName name="QB_ROW_69240" localSheetId="0" hidden="1">Sheet1!$E$38</definedName>
    <definedName name="QB_ROW_71250" localSheetId="0" hidden="1">Sheet1!$F$44</definedName>
    <definedName name="QB_ROW_74050" localSheetId="0" hidden="1">Sheet1!$F$45</definedName>
    <definedName name="QB_ROW_74260" localSheetId="0" hidden="1">Sheet1!$G$47</definedName>
    <definedName name="QB_ROW_74350" localSheetId="0" hidden="1">Sheet1!$F$48</definedName>
    <definedName name="QB_ROW_78240" localSheetId="0" hidden="1">Sheet1!$E$34</definedName>
    <definedName name="QB_ROW_86321" localSheetId="0" hidden="1">Sheet1!$C$20</definedName>
    <definedName name="QB_ROW_92040" localSheetId="0" hidden="1">Sheet1!$E$5</definedName>
    <definedName name="QB_ROW_92340" localSheetId="0" hidden="1">Sheet1!$E$7</definedName>
    <definedName name="QB_ROW_94040" localSheetId="0" hidden="1">Sheet1!$E$58</definedName>
    <definedName name="QB_ROW_94340" localSheetId="0" hidden="1">Sheet1!$E$61</definedName>
    <definedName name="QB_ROW_95250" localSheetId="0" hidden="1">Sheet1!$F$59</definedName>
    <definedName name="QB_ROW_96250" localSheetId="0" hidden="1">Sheet1!$F$60</definedName>
    <definedName name="QB_ROW_97040" localSheetId="0" hidden="1">Sheet1!$E$62</definedName>
    <definedName name="QB_ROW_97340" localSheetId="0" hidden="1">Sheet1!$E$65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20170930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20170901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H113" i="1"/>
  <c r="H112" i="1"/>
  <c r="H111" i="1"/>
  <c r="H107" i="1"/>
  <c r="H100" i="1"/>
  <c r="H97" i="1"/>
  <c r="H94" i="1"/>
  <c r="H91" i="1"/>
  <c r="H84" i="1"/>
  <c r="H77" i="1"/>
  <c r="H74" i="1"/>
  <c r="H71" i="1"/>
  <c r="H68" i="1"/>
  <c r="H65" i="1"/>
  <c r="H61" i="1"/>
  <c r="H57" i="1"/>
  <c r="H54" i="1"/>
  <c r="H49" i="1"/>
  <c r="H48" i="1"/>
  <c r="H42" i="1"/>
  <c r="H33" i="1"/>
  <c r="H28" i="1"/>
  <c r="H27" i="1"/>
  <c r="H20" i="1"/>
  <c r="H19" i="1"/>
  <c r="H18" i="1"/>
  <c r="H13" i="1"/>
  <c r="H7" i="1"/>
</calcChain>
</file>

<file path=xl/sharedStrings.xml><?xml version="1.0" encoding="utf-8"?>
<sst xmlns="http://schemas.openxmlformats.org/spreadsheetml/2006/main" count="114" uniqueCount="114">
  <si>
    <t>Sep 17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</si>
  <si>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</si>
  <si>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</si>
  <si>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</si>
  <si>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</si>
  <si>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</si>
  <si>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</si>
  <si>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</si>
  <si>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</si>
  <si>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</si>
  <si>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4805.0 · Permittees Annual Permit Fee</t>
  </si>
  <si>
    <t>4807.0 · Permittees Water Transport Fees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</si>
  <si>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</si>
  <si>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</si>
  <si>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</si>
  <si>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</si>
  <si>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</si>
  <si>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</si>
  <si>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</si>
  <si>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</si>
  <si>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</si>
  <si>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</si>
  <si>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</si>
  <si>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</si>
  <si>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</si>
  <si>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</si>
  <si>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</si>
  <si>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</si>
  <si>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</si>
  <si>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</si>
  <si>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</si>
  <si>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</si>
  <si>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</si>
  <si>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</si>
  <si>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</si>
  <si>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</si>
  <si>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</si>
  <si>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</si>
  <si>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</si>
  <si>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</si>
  <si>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</si>
  <si>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</si>
  <si>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</si>
  <si>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</si>
  <si>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</si>
  <si>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</si>
  <si>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</si>
  <si>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</si>
  <si>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</si>
  <si>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6025.1 · Facilities Upgrades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</si>
  <si>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</si>
  <si>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</si>
  <si>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</si>
  <si>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</si>
  <si>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</si>
  <si>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6065.2 · Directors Registration Fees</t>
  </si>
  <si>
    <t>Total 6065.0 · DIRECTOR EXPENSES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</si>
  <si>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</si>
  <si>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</si>
  <si>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</si>
  <si>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</si>
  <si>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EDUCATION AND OUTREACH</t>
  </si>
  <si>
    <t>6080.29 · Equipment and Supplies</t>
  </si>
  <si>
    <t>6080.35 · GENERAL SUPPORT</t>
  </si>
  <si>
    <t>Total 6080.0 · EDUCATION AND OUTREACH</t>
  </si>
  <si>
    <t>6081.0 · REGULATORY COMPLIANCE</t>
  </si>
  <si>
    <t>6081.4 · Conferences and Seminars</t>
  </si>
  <si>
    <t>Total 6081.0 · REGULATORY COMPLIANCE</t>
  </si>
  <si>
    <t>6084.92 · GENERAL MANAGEMENT</t>
  </si>
  <si>
    <t>6088.1 · Mgmt Consultant Contract</t>
  </si>
  <si>
    <t>Total 6084.92 · GENERAL MANAGEMENT</t>
  </si>
  <si>
    <t>6089.0 · AQUIFER SCIENCE</t>
  </si>
  <si>
    <t>6089.3 · Monitor Wells, Equipment /Suppl</t>
  </si>
  <si>
    <t>Total 6089.0 · AQUIFER SCIENCE</t>
  </si>
  <si>
    <t>6100.0 · INSURANCE - DISTRICT</t>
  </si>
  <si>
    <t>6102.0 · Insurance not pre-paid (bonds)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</si>
  <si>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</si>
  <si>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</si>
  <si>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</si>
  <si>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</si>
  <si>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</si>
  <si>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</si>
  <si>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</si>
  <si>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</si>
  <si>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</si>
  <si>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</si>
  <si>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6163.0 · Needmore</t>
  </si>
  <si>
    <t>6168.2 · SOAH</t>
  </si>
  <si>
    <t>6168.3 · DSWW TPDES</t>
  </si>
  <si>
    <t>6168.6 · AG Opinions and PIRs</t>
  </si>
  <si>
    <t>Total 6160.0 · LEGAL SERVICES</t>
  </si>
  <si>
    <t>6180.0 · PROF DEVELOPMENT &amp; SUPPORT</t>
  </si>
  <si>
    <t>6182.0 · Travel &amp;  Meals</t>
  </si>
  <si>
    <t>Total 6180.0 · PROF DEVELOPMENT &amp; SUPPORT</t>
  </si>
  <si>
    <t>6184.0 · DISCRETIONARY FUNDS</t>
  </si>
  <si>
    <t>6184.2 · Senior BH</t>
  </si>
  <si>
    <t>Total 6184.0 · DISCRETIONARY FUNDS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</si>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</sst>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5"/>
  <sheetViews>
    <sheetView tabSelected="1" workbookViewId="0">
      <pane xSplit="7" ySplit="1" topLeftCell="H14" activePane="bottomRight" state="frozenSplit"/>
      <selection pane="topRight" activeCell="H1" sqref="H1"/>
      <selection pane="bottomLeft" activeCell="A2" sqref="A2"/>
      <selection pane="bottomRight" activeCell="M22" sqref="M22"/>
    </sheetView>
  </sheetViews>
  <sheetFormatPr defaultRowHeight="15" x14ac:dyDescent="0.25"/>
  <cols>
    <col min="1" max="6" width="3" style="12" customWidth="1"/>
    <col min="7" max="7" width="44.4257812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1101.03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66.17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66.17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132495.76</v>
      </c>
    </row>
    <row r="10" spans="1:8" x14ac:dyDescent="0.25">
      <c r="A10" s="1"/>
      <c r="B10" s="1"/>
      <c r="C10" s="1"/>
      <c r="D10" s="1"/>
      <c r="E10" s="1"/>
      <c r="F10" s="1" t="s">
        <v>9</v>
      </c>
      <c r="G10" s="1"/>
      <c r="H10" s="2">
        <v>250000</v>
      </c>
    </row>
    <row r="11" spans="1:8" x14ac:dyDescent="0.25">
      <c r="A11" s="1"/>
      <c r="B11" s="1"/>
      <c r="C11" s="1"/>
      <c r="D11" s="1"/>
      <c r="E11" s="1"/>
      <c r="F11" s="1" t="s">
        <v>10</v>
      </c>
      <c r="G11" s="1"/>
      <c r="H11" s="2">
        <v>5400</v>
      </c>
    </row>
    <row r="12" spans="1:8" ht="15.75" thickBot="1" x14ac:dyDescent="0.3">
      <c r="A12" s="1"/>
      <c r="B12" s="1"/>
      <c r="C12" s="1"/>
      <c r="D12" s="1"/>
      <c r="E12" s="1"/>
      <c r="F12" s="1" t="s">
        <v>11</v>
      </c>
      <c r="G12" s="1"/>
      <c r="H12" s="3">
        <v>124000</v>
      </c>
    </row>
    <row r="13" spans="1:8" x14ac:dyDescent="0.25">
      <c r="A13" s="1"/>
      <c r="B13" s="1"/>
      <c r="C13" s="1"/>
      <c r="D13" s="1"/>
      <c r="E13" s="1" t="s">
        <v>12</v>
      </c>
      <c r="F13" s="1"/>
      <c r="G13" s="1"/>
      <c r="H13" s="2">
        <f>ROUND(SUM(H8:H12),5)</f>
        <v>511895.76</v>
      </c>
    </row>
    <row r="14" spans="1:8" x14ac:dyDescent="0.25">
      <c r="A14" s="1"/>
      <c r="B14" s="1"/>
      <c r="C14" s="1"/>
      <c r="D14" s="1"/>
      <c r="E14" s="1" t="s">
        <v>13</v>
      </c>
      <c r="F14" s="1"/>
      <c r="G14" s="1"/>
      <c r="H14" s="2"/>
    </row>
    <row r="15" spans="1:8" x14ac:dyDescent="0.25">
      <c r="A15" s="1"/>
      <c r="B15" s="1"/>
      <c r="C15" s="1"/>
      <c r="D15" s="1"/>
      <c r="E15" s="1"/>
      <c r="F15" s="1" t="s">
        <v>14</v>
      </c>
      <c r="G15" s="1"/>
      <c r="H15" s="2">
        <v>300.31</v>
      </c>
    </row>
    <row r="16" spans="1:8" x14ac:dyDescent="0.25">
      <c r="A16" s="1"/>
      <c r="B16" s="1"/>
      <c r="C16" s="1"/>
      <c r="D16" s="1"/>
      <c r="E16" s="1"/>
      <c r="F16" s="1" t="s">
        <v>15</v>
      </c>
      <c r="G16" s="1"/>
      <c r="H16" s="2">
        <v>250</v>
      </c>
    </row>
    <row r="17" spans="1:8" ht="15.75" thickBot="1" x14ac:dyDescent="0.3">
      <c r="A17" s="1"/>
      <c r="B17" s="1"/>
      <c r="C17" s="1"/>
      <c r="D17" s="1"/>
      <c r="E17" s="1"/>
      <c r="F17" s="1" t="s">
        <v>16</v>
      </c>
      <c r="G17" s="1"/>
      <c r="H17" s="4">
        <v>125</v>
      </c>
    </row>
    <row r="18" spans="1:8" ht="15.75" thickBot="1" x14ac:dyDescent="0.3">
      <c r="A18" s="1"/>
      <c r="B18" s="1"/>
      <c r="C18" s="1"/>
      <c r="D18" s="1"/>
      <c r="E18" s="1" t="s">
        <v>17</v>
      </c>
      <c r="F18" s="1"/>
      <c r="G18" s="1"/>
      <c r="H18" s="5">
        <f>ROUND(SUM(H14:H17),5)</f>
        <v>675.31</v>
      </c>
    </row>
    <row r="19" spans="1:8" ht="15.75" thickBot="1" x14ac:dyDescent="0.3">
      <c r="A19" s="1"/>
      <c r="B19" s="1"/>
      <c r="C19" s="1"/>
      <c r="D19" s="1" t="s">
        <v>18</v>
      </c>
      <c r="E19" s="1"/>
      <c r="F19" s="1"/>
      <c r="G19" s="1"/>
      <c r="H19" s="6">
        <f>ROUND(SUM(H3:H4)+H7+H13+H18,5)</f>
        <v>513738.27</v>
      </c>
    </row>
    <row r="20" spans="1:8" x14ac:dyDescent="0.25">
      <c r="A20" s="1"/>
      <c r="B20" s="1"/>
      <c r="C20" s="1" t="s">
        <v>19</v>
      </c>
      <c r="D20" s="1"/>
      <c r="E20" s="1"/>
      <c r="F20" s="1"/>
      <c r="G20" s="1"/>
      <c r="H20" s="2">
        <f>H19</f>
        <v>513738.27</v>
      </c>
    </row>
    <row r="21" spans="1:8" x14ac:dyDescent="0.25">
      <c r="A21" s="1"/>
      <c r="B21" s="1"/>
      <c r="C21" s="1"/>
      <c r="D21" s="1" t="s">
        <v>20</v>
      </c>
      <c r="E21" s="1"/>
      <c r="F21" s="1"/>
      <c r="G21" s="1"/>
      <c r="H21" s="2"/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/>
    </row>
    <row r="23" spans="1:8" x14ac:dyDescent="0.25">
      <c r="A23" s="1"/>
      <c r="B23" s="1"/>
      <c r="C23" s="1"/>
      <c r="D23" s="1"/>
      <c r="E23" s="1"/>
      <c r="F23" s="1" t="s">
        <v>22</v>
      </c>
      <c r="G23" s="1"/>
      <c r="H23" s="2">
        <v>468.49</v>
      </c>
    </row>
    <row r="24" spans="1:8" x14ac:dyDescent="0.25">
      <c r="A24" s="1"/>
      <c r="B24" s="1"/>
      <c r="C24" s="1"/>
      <c r="D24" s="1"/>
      <c r="E24" s="1"/>
      <c r="F24" s="1" t="s">
        <v>23</v>
      </c>
      <c r="G24" s="1"/>
      <c r="H24" s="2"/>
    </row>
    <row r="25" spans="1:8" x14ac:dyDescent="0.25">
      <c r="A25" s="1"/>
      <c r="B25" s="1"/>
      <c r="C25" s="1"/>
      <c r="D25" s="1"/>
      <c r="E25" s="1"/>
      <c r="F25" s="1"/>
      <c r="G25" s="1" t="s">
        <v>24</v>
      </c>
      <c r="H25" s="2">
        <v>1500</v>
      </c>
    </row>
    <row r="26" spans="1:8" ht="15.75" thickBot="1" x14ac:dyDescent="0.3">
      <c r="A26" s="1"/>
      <c r="B26" s="1"/>
      <c r="C26" s="1"/>
      <c r="D26" s="1"/>
      <c r="E26" s="1"/>
      <c r="F26" s="1"/>
      <c r="G26" s="1" t="s">
        <v>25</v>
      </c>
      <c r="H26" s="4">
        <v>888.67</v>
      </c>
    </row>
    <row r="27" spans="1:8" ht="15.75" thickBot="1" x14ac:dyDescent="0.3">
      <c r="A27" s="1"/>
      <c r="B27" s="1"/>
      <c r="C27" s="1"/>
      <c r="D27" s="1"/>
      <c r="E27" s="1"/>
      <c r="F27" s="1" t="s">
        <v>26</v>
      </c>
      <c r="G27" s="1"/>
      <c r="H27" s="6">
        <f>ROUND(SUM(H24:H26),5)</f>
        <v>2388.67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f>ROUND(SUM(H22:H23)+H27,5)</f>
        <v>2857.16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300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/>
    </row>
    <row r="31" spans="1:8" x14ac:dyDescent="0.25">
      <c r="A31" s="1"/>
      <c r="B31" s="1"/>
      <c r="C31" s="1"/>
      <c r="D31" s="1"/>
      <c r="E31" s="1"/>
      <c r="F31" s="1" t="s">
        <v>30</v>
      </c>
      <c r="G31" s="1"/>
      <c r="H31" s="2">
        <v>93.85</v>
      </c>
    </row>
    <row r="32" spans="1:8" ht="15.75" thickBot="1" x14ac:dyDescent="0.3">
      <c r="A32" s="1"/>
      <c r="B32" s="1"/>
      <c r="C32" s="1"/>
      <c r="D32" s="1"/>
      <c r="E32" s="1"/>
      <c r="F32" s="1" t="s">
        <v>31</v>
      </c>
      <c r="G32" s="1"/>
      <c r="H32" s="3">
        <v>739.63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f>ROUND(SUM(H30:H32),5)</f>
        <v>833.48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782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v>1000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>
        <v>155.24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>
        <v>70.75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>
        <v>102.5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/>
    </row>
    <row r="40" spans="1:8" x14ac:dyDescent="0.25">
      <c r="A40" s="1"/>
      <c r="B40" s="1"/>
      <c r="C40" s="1"/>
      <c r="D40" s="1"/>
      <c r="E40" s="1"/>
      <c r="F40" s="1" t="s">
        <v>39</v>
      </c>
      <c r="G40" s="1"/>
      <c r="H40" s="2">
        <v>232.75</v>
      </c>
    </row>
    <row r="41" spans="1:8" ht="15.75" thickBot="1" x14ac:dyDescent="0.3">
      <c r="A41" s="1"/>
      <c r="B41" s="1"/>
      <c r="C41" s="1"/>
      <c r="D41" s="1"/>
      <c r="E41" s="1"/>
      <c r="F41" s="1" t="s">
        <v>40</v>
      </c>
      <c r="G41" s="1"/>
      <c r="H41" s="3">
        <v>34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>
        <f>ROUND(SUM(H39:H41),5)</f>
        <v>266.75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/>
    </row>
    <row r="44" spans="1:8" x14ac:dyDescent="0.25">
      <c r="A44" s="1"/>
      <c r="B44" s="1"/>
      <c r="C44" s="1"/>
      <c r="D44" s="1"/>
      <c r="E44" s="1"/>
      <c r="F44" s="1" t="s">
        <v>43</v>
      </c>
      <c r="G44" s="1"/>
      <c r="H44" s="2">
        <v>166.52</v>
      </c>
    </row>
    <row r="45" spans="1:8" x14ac:dyDescent="0.25">
      <c r="A45" s="1"/>
      <c r="B45" s="1"/>
      <c r="C45" s="1"/>
      <c r="D45" s="1"/>
      <c r="E45" s="1"/>
      <c r="F45" s="1" t="s">
        <v>44</v>
      </c>
      <c r="G45" s="1"/>
      <c r="H45" s="2"/>
    </row>
    <row r="46" spans="1:8" x14ac:dyDescent="0.25">
      <c r="A46" s="1"/>
      <c r="B46" s="1"/>
      <c r="C46" s="1"/>
      <c r="D46" s="1"/>
      <c r="E46" s="1"/>
      <c r="F46" s="1"/>
      <c r="G46" s="1" t="s">
        <v>45</v>
      </c>
      <c r="H46" s="2">
        <v>39.950000000000003</v>
      </c>
    </row>
    <row r="47" spans="1:8" ht="15.75" thickBot="1" x14ac:dyDescent="0.3">
      <c r="A47" s="1"/>
      <c r="B47" s="1"/>
      <c r="C47" s="1"/>
      <c r="D47" s="1"/>
      <c r="E47" s="1"/>
      <c r="F47" s="1"/>
      <c r="G47" s="1" t="s">
        <v>46</v>
      </c>
      <c r="H47" s="4">
        <v>270</v>
      </c>
    </row>
    <row r="48" spans="1:8" ht="15.75" thickBot="1" x14ac:dyDescent="0.3">
      <c r="A48" s="1"/>
      <c r="B48" s="1"/>
      <c r="C48" s="1"/>
      <c r="D48" s="1"/>
      <c r="E48" s="1"/>
      <c r="F48" s="1" t="s">
        <v>47</v>
      </c>
      <c r="G48" s="1"/>
      <c r="H48" s="6">
        <f>ROUND(SUM(H45:H47),5)</f>
        <v>309.95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>
        <f>ROUND(SUM(H43:H44)+H48,5)</f>
        <v>476.47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>
        <v>0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/>
    </row>
    <row r="52" spans="1:8" x14ac:dyDescent="0.25">
      <c r="A52" s="1"/>
      <c r="B52" s="1"/>
      <c r="C52" s="1"/>
      <c r="D52" s="1"/>
      <c r="E52" s="1"/>
      <c r="F52" s="1" t="s">
        <v>51</v>
      </c>
      <c r="G52" s="1"/>
      <c r="H52" s="2">
        <v>680.5</v>
      </c>
    </row>
    <row r="53" spans="1:8" ht="15.75" thickBot="1" x14ac:dyDescent="0.3">
      <c r="A53" s="1"/>
      <c r="B53" s="1"/>
      <c r="C53" s="1"/>
      <c r="D53" s="1"/>
      <c r="E53" s="1"/>
      <c r="F53" s="1" t="s">
        <v>52</v>
      </c>
      <c r="G53" s="1"/>
      <c r="H53" s="3">
        <v>107.38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>
        <f>ROUND(SUM(H51:H53),5)</f>
        <v>787.88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/>
    </row>
    <row r="56" spans="1:8" ht="15.75" thickBot="1" x14ac:dyDescent="0.3">
      <c r="A56" s="1"/>
      <c r="B56" s="1"/>
      <c r="C56" s="1"/>
      <c r="D56" s="1"/>
      <c r="E56" s="1"/>
      <c r="F56" s="1" t="s">
        <v>55</v>
      </c>
      <c r="G56" s="1"/>
      <c r="H56" s="3">
        <v>65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f>ROUND(SUM(H55:H56),5)</f>
        <v>65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/>
    </row>
    <row r="59" spans="1:8" x14ac:dyDescent="0.25">
      <c r="A59" s="1"/>
      <c r="B59" s="1"/>
      <c r="C59" s="1"/>
      <c r="D59" s="1"/>
      <c r="E59" s="1"/>
      <c r="F59" s="1" t="s">
        <v>58</v>
      </c>
      <c r="G59" s="1"/>
      <c r="H59" s="2">
        <v>275</v>
      </c>
    </row>
    <row r="60" spans="1:8" ht="15.75" thickBot="1" x14ac:dyDescent="0.3">
      <c r="A60" s="1"/>
      <c r="B60" s="1"/>
      <c r="C60" s="1"/>
      <c r="D60" s="1"/>
      <c r="E60" s="1"/>
      <c r="F60" s="1" t="s">
        <v>59</v>
      </c>
      <c r="G60" s="1"/>
      <c r="H60" s="3">
        <v>348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>
        <f>ROUND(SUM(H58:H60),5)</f>
        <v>623</v>
      </c>
    </row>
    <row r="62" spans="1:8" x14ac:dyDescent="0.25">
      <c r="A62" s="1"/>
      <c r="B62" s="1"/>
      <c r="C62" s="1"/>
      <c r="D62" s="1"/>
      <c r="E62" s="1" t="s">
        <v>61</v>
      </c>
      <c r="F62" s="1"/>
      <c r="G62" s="1"/>
      <c r="H62" s="2"/>
    </row>
    <row r="63" spans="1:8" x14ac:dyDescent="0.25">
      <c r="A63" s="1"/>
      <c r="B63" s="1"/>
      <c r="C63" s="1"/>
      <c r="D63" s="1"/>
      <c r="E63" s="1"/>
      <c r="F63" s="1" t="s">
        <v>62</v>
      </c>
      <c r="G63" s="1"/>
      <c r="H63" s="2">
        <v>60.03</v>
      </c>
    </row>
    <row r="64" spans="1:8" ht="15.75" thickBot="1" x14ac:dyDescent="0.3">
      <c r="A64" s="1"/>
      <c r="B64" s="1"/>
      <c r="C64" s="1"/>
      <c r="D64" s="1"/>
      <c r="E64" s="1"/>
      <c r="F64" s="1" t="s">
        <v>63</v>
      </c>
      <c r="G64" s="1"/>
      <c r="H64" s="3">
        <v>33.96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>
        <f>ROUND(SUM(H62:H64),5)</f>
        <v>93.99</v>
      </c>
    </row>
    <row r="66" spans="1:8" x14ac:dyDescent="0.25">
      <c r="A66" s="1"/>
      <c r="B66" s="1"/>
      <c r="C66" s="1"/>
      <c r="D66" s="1"/>
      <c r="E66" s="1" t="s">
        <v>65</v>
      </c>
      <c r="F66" s="1"/>
      <c r="G66" s="1"/>
      <c r="H66" s="2"/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3">
        <v>1485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ROUND(SUM(H66:H67),5)</f>
        <v>1485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ht="15.75" thickBot="1" x14ac:dyDescent="0.3">
      <c r="A70" s="1"/>
      <c r="B70" s="1"/>
      <c r="C70" s="1"/>
      <c r="D70" s="1"/>
      <c r="E70" s="1"/>
      <c r="F70" s="1" t="s">
        <v>69</v>
      </c>
      <c r="G70" s="1"/>
      <c r="H70" s="3">
        <v>0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>
        <f>ROUND(SUM(H69:H70),5)</f>
        <v>0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/>
    </row>
    <row r="73" spans="1:8" ht="15.75" thickBot="1" x14ac:dyDescent="0.3">
      <c r="A73" s="1"/>
      <c r="B73" s="1"/>
      <c r="C73" s="1"/>
      <c r="D73" s="1"/>
      <c r="E73" s="1"/>
      <c r="F73" s="1" t="s">
        <v>72</v>
      </c>
      <c r="G73" s="1"/>
      <c r="H73" s="3">
        <v>139.32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>
        <f>ROUND(SUM(H72:H73),5)</f>
        <v>139.32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/>
    </row>
    <row r="76" spans="1:8" ht="15.75" thickBot="1" x14ac:dyDescent="0.3">
      <c r="A76" s="1"/>
      <c r="B76" s="1"/>
      <c r="C76" s="1"/>
      <c r="D76" s="1"/>
      <c r="E76" s="1"/>
      <c r="F76" s="1" t="s">
        <v>75</v>
      </c>
      <c r="G76" s="1"/>
      <c r="H76" s="3">
        <v>551.02</v>
      </c>
    </row>
    <row r="77" spans="1:8" x14ac:dyDescent="0.25">
      <c r="A77" s="1"/>
      <c r="B77" s="1"/>
      <c r="C77" s="1"/>
      <c r="D77" s="1"/>
      <c r="E77" s="1" t="s">
        <v>76</v>
      </c>
      <c r="F77" s="1"/>
      <c r="G77" s="1"/>
      <c r="H77" s="2">
        <f>ROUND(SUM(H75:H76),5)</f>
        <v>551.02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/>
    </row>
    <row r="79" spans="1:8" x14ac:dyDescent="0.25">
      <c r="A79" s="1"/>
      <c r="B79" s="1"/>
      <c r="C79" s="1"/>
      <c r="D79" s="1"/>
      <c r="E79" s="1"/>
      <c r="F79" s="1" t="s">
        <v>78</v>
      </c>
      <c r="G79" s="1"/>
      <c r="H79" s="2">
        <v>6371.62</v>
      </c>
    </row>
    <row r="80" spans="1:8" x14ac:dyDescent="0.25">
      <c r="A80" s="1"/>
      <c r="B80" s="1"/>
      <c r="C80" s="1"/>
      <c r="D80" s="1"/>
      <c r="E80" s="1"/>
      <c r="F80" s="1" t="s">
        <v>79</v>
      </c>
      <c r="G80" s="1"/>
      <c r="H80" s="2">
        <v>874.04</v>
      </c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1393.82</v>
      </c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941.65</v>
      </c>
    </row>
    <row r="83" spans="1:8" ht="15.75" thickBot="1" x14ac:dyDescent="0.3">
      <c r="A83" s="1"/>
      <c r="B83" s="1"/>
      <c r="C83" s="1"/>
      <c r="D83" s="1"/>
      <c r="E83" s="1"/>
      <c r="F83" s="1" t="s">
        <v>82</v>
      </c>
      <c r="G83" s="1"/>
      <c r="H83" s="3">
        <v>119.28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>
        <f>ROUND(SUM(H78:H83),5)</f>
        <v>9700.41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/>
    </row>
    <row r="86" spans="1:8" x14ac:dyDescent="0.25">
      <c r="A86" s="1"/>
      <c r="B86" s="1"/>
      <c r="C86" s="1"/>
      <c r="D86" s="1"/>
      <c r="E86" s="1"/>
      <c r="F86" s="1" t="s">
        <v>85</v>
      </c>
      <c r="G86" s="1"/>
      <c r="H86" s="2">
        <v>2940</v>
      </c>
    </row>
    <row r="87" spans="1:8" x14ac:dyDescent="0.25">
      <c r="A87" s="1"/>
      <c r="B87" s="1"/>
      <c r="C87" s="1"/>
      <c r="D87" s="1"/>
      <c r="E87" s="1"/>
      <c r="F87" s="1" t="s">
        <v>86</v>
      </c>
      <c r="G87" s="1"/>
      <c r="H87" s="2">
        <v>4064.65</v>
      </c>
    </row>
    <row r="88" spans="1:8" x14ac:dyDescent="0.25">
      <c r="A88" s="1"/>
      <c r="B88" s="1"/>
      <c r="C88" s="1"/>
      <c r="D88" s="1"/>
      <c r="E88" s="1"/>
      <c r="F88" s="1" t="s">
        <v>87</v>
      </c>
      <c r="G88" s="1"/>
      <c r="H88" s="2">
        <v>0</v>
      </c>
    </row>
    <row r="89" spans="1:8" x14ac:dyDescent="0.25">
      <c r="A89" s="1"/>
      <c r="B89" s="1"/>
      <c r="C89" s="1"/>
      <c r="D89" s="1"/>
      <c r="E89" s="1"/>
      <c r="F89" s="1" t="s">
        <v>88</v>
      </c>
      <c r="G89" s="1"/>
      <c r="H89" s="2">
        <v>1491.15</v>
      </c>
    </row>
    <row r="90" spans="1:8" ht="15.75" thickBot="1" x14ac:dyDescent="0.3">
      <c r="A90" s="1"/>
      <c r="B90" s="1"/>
      <c r="C90" s="1"/>
      <c r="D90" s="1"/>
      <c r="E90" s="1"/>
      <c r="F90" s="1" t="s">
        <v>89</v>
      </c>
      <c r="G90" s="1"/>
      <c r="H90" s="3">
        <v>126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>
        <f>ROUND(SUM(H85:H90),5)</f>
        <v>8621.7999999999993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/>
    </row>
    <row r="93" spans="1:8" ht="15.75" thickBot="1" x14ac:dyDescent="0.3">
      <c r="A93" s="1"/>
      <c r="B93" s="1"/>
      <c r="C93" s="1"/>
      <c r="D93" s="1"/>
      <c r="E93" s="1"/>
      <c r="F93" s="1" t="s">
        <v>92</v>
      </c>
      <c r="G93" s="1"/>
      <c r="H93" s="3">
        <v>1425.81</v>
      </c>
    </row>
    <row r="94" spans="1:8" x14ac:dyDescent="0.25">
      <c r="A94" s="1"/>
      <c r="B94" s="1"/>
      <c r="C94" s="1"/>
      <c r="D94" s="1"/>
      <c r="E94" s="1" t="s">
        <v>93</v>
      </c>
      <c r="F94" s="1"/>
      <c r="G94" s="1"/>
      <c r="H94" s="2">
        <f>ROUND(SUM(H92:H93),5)</f>
        <v>1425.81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/>
    </row>
    <row r="96" spans="1:8" ht="15.75" thickBot="1" x14ac:dyDescent="0.3">
      <c r="A96" s="1"/>
      <c r="B96" s="1"/>
      <c r="C96" s="1"/>
      <c r="D96" s="1"/>
      <c r="E96" s="1"/>
      <c r="F96" s="1" t="s">
        <v>95</v>
      </c>
      <c r="G96" s="1"/>
      <c r="H96" s="3">
        <v>1500</v>
      </c>
    </row>
    <row r="97" spans="1:8" x14ac:dyDescent="0.25">
      <c r="A97" s="1"/>
      <c r="B97" s="1"/>
      <c r="C97" s="1"/>
      <c r="D97" s="1"/>
      <c r="E97" s="1" t="s">
        <v>96</v>
      </c>
      <c r="F97" s="1"/>
      <c r="G97" s="1"/>
      <c r="H97" s="2">
        <f>ROUND(SUM(H95:H96),5)</f>
        <v>1500</v>
      </c>
    </row>
    <row r="98" spans="1:8" x14ac:dyDescent="0.25">
      <c r="A98" s="1"/>
      <c r="B98" s="1"/>
      <c r="C98" s="1"/>
      <c r="D98" s="1"/>
      <c r="E98" s="1" t="s">
        <v>97</v>
      </c>
      <c r="F98" s="1"/>
      <c r="G98" s="1"/>
      <c r="H98" s="2"/>
    </row>
    <row r="99" spans="1:8" ht="15.75" thickBot="1" x14ac:dyDescent="0.3">
      <c r="A99" s="1"/>
      <c r="B99" s="1"/>
      <c r="C99" s="1"/>
      <c r="D99" s="1"/>
      <c r="E99" s="1"/>
      <c r="F99" s="1" t="s">
        <v>98</v>
      </c>
      <c r="G99" s="1"/>
      <c r="H99" s="3">
        <v>58703.29</v>
      </c>
    </row>
    <row r="100" spans="1:8" x14ac:dyDescent="0.25">
      <c r="A100" s="1"/>
      <c r="B100" s="1"/>
      <c r="C100" s="1"/>
      <c r="D100" s="1"/>
      <c r="E100" s="1" t="s">
        <v>99</v>
      </c>
      <c r="F100" s="1"/>
      <c r="G100" s="1"/>
      <c r="H100" s="2">
        <f>ROUND(SUM(H98:H99),5)</f>
        <v>58703.29</v>
      </c>
    </row>
    <row r="101" spans="1:8" x14ac:dyDescent="0.25">
      <c r="A101" s="1"/>
      <c r="B101" s="1"/>
      <c r="C101" s="1"/>
      <c r="D101" s="1"/>
      <c r="E101" s="1" t="s">
        <v>100</v>
      </c>
      <c r="F101" s="1"/>
      <c r="G101" s="1"/>
      <c r="H101" s="2"/>
    </row>
    <row r="102" spans="1:8" x14ac:dyDescent="0.25">
      <c r="A102" s="1"/>
      <c r="B102" s="1"/>
      <c r="C102" s="1"/>
      <c r="D102" s="1"/>
      <c r="E102" s="1"/>
      <c r="F102" s="1" t="s">
        <v>101</v>
      </c>
      <c r="G102" s="1"/>
      <c r="H102" s="2">
        <v>402.87</v>
      </c>
    </row>
    <row r="103" spans="1:8" x14ac:dyDescent="0.25">
      <c r="A103" s="1"/>
      <c r="B103" s="1"/>
      <c r="C103" s="1"/>
      <c r="D103" s="1"/>
      <c r="E103" s="1"/>
      <c r="F103" s="1" t="s">
        <v>102</v>
      </c>
      <c r="G103" s="1"/>
      <c r="H103" s="2">
        <v>4272.9799999999996</v>
      </c>
    </row>
    <row r="104" spans="1:8" x14ac:dyDescent="0.25">
      <c r="A104" s="1"/>
      <c r="B104" s="1"/>
      <c r="C104" s="1"/>
      <c r="D104" s="1"/>
      <c r="E104" s="1"/>
      <c r="F104" s="1" t="s">
        <v>103</v>
      </c>
      <c r="G104" s="1"/>
      <c r="H104" s="2">
        <v>4145.76</v>
      </c>
    </row>
    <row r="105" spans="1:8" x14ac:dyDescent="0.25">
      <c r="A105" s="1"/>
      <c r="B105" s="1"/>
      <c r="C105" s="1"/>
      <c r="D105" s="1"/>
      <c r="E105" s="1"/>
      <c r="F105" s="1" t="s">
        <v>104</v>
      </c>
      <c r="G105" s="1"/>
      <c r="H105" s="2">
        <v>0.2</v>
      </c>
    </row>
    <row r="106" spans="1:8" ht="15.75" thickBot="1" x14ac:dyDescent="0.3">
      <c r="A106" s="1"/>
      <c r="B106" s="1"/>
      <c r="C106" s="1"/>
      <c r="D106" s="1"/>
      <c r="E106" s="1"/>
      <c r="F106" s="1" t="s">
        <v>105</v>
      </c>
      <c r="G106" s="1"/>
      <c r="H106" s="3">
        <v>2976.29</v>
      </c>
    </row>
    <row r="107" spans="1:8" x14ac:dyDescent="0.25">
      <c r="A107" s="1"/>
      <c r="B107" s="1"/>
      <c r="C107" s="1"/>
      <c r="D107" s="1"/>
      <c r="E107" s="1" t="s">
        <v>106</v>
      </c>
      <c r="F107" s="1"/>
      <c r="G107" s="1"/>
      <c r="H107" s="2">
        <f>ROUND(SUM(H101:H106),5)</f>
        <v>11798.1</v>
      </c>
    </row>
    <row r="108" spans="1:8" x14ac:dyDescent="0.25">
      <c r="A108" s="1"/>
      <c r="B108" s="1"/>
      <c r="C108" s="1"/>
      <c r="D108" s="1"/>
      <c r="E108" s="1" t="s">
        <v>107</v>
      </c>
      <c r="F108" s="1"/>
      <c r="G108" s="1"/>
      <c r="H108" s="2">
        <v>54.9</v>
      </c>
    </row>
    <row r="109" spans="1:8" x14ac:dyDescent="0.25">
      <c r="A109" s="1"/>
      <c r="B109" s="1"/>
      <c r="C109" s="1"/>
      <c r="D109" s="1"/>
      <c r="E109" s="1" t="s">
        <v>108</v>
      </c>
      <c r="F109" s="1"/>
      <c r="G109" s="1"/>
      <c r="H109" s="2"/>
    </row>
    <row r="110" spans="1:8" ht="15.75" thickBot="1" x14ac:dyDescent="0.3">
      <c r="A110" s="1"/>
      <c r="B110" s="1"/>
      <c r="C110" s="1"/>
      <c r="D110" s="1"/>
      <c r="E110" s="1"/>
      <c r="F110" s="1" t="s">
        <v>109</v>
      </c>
      <c r="G110" s="1"/>
      <c r="H110" s="4">
        <v>9842</v>
      </c>
    </row>
    <row r="111" spans="1:8" ht="15.75" thickBot="1" x14ac:dyDescent="0.3">
      <c r="A111" s="1"/>
      <c r="B111" s="1"/>
      <c r="C111" s="1"/>
      <c r="D111" s="1"/>
      <c r="E111" s="1" t="s">
        <v>110</v>
      </c>
      <c r="F111" s="1"/>
      <c r="G111" s="1"/>
      <c r="H111" s="5">
        <f>ROUND(SUM(H109:H110),5)</f>
        <v>9842</v>
      </c>
    </row>
    <row r="112" spans="1:8" ht="15.75" thickBot="1" x14ac:dyDescent="0.3">
      <c r="A112" s="1"/>
      <c r="B112" s="1"/>
      <c r="C112" s="1"/>
      <c r="D112" s="1" t="s">
        <v>111</v>
      </c>
      <c r="E112" s="1"/>
      <c r="F112" s="1"/>
      <c r="G112" s="1"/>
      <c r="H112" s="5">
        <f>ROUND(H21+SUM(H28:H29)+SUM(H33:H38)+H42+SUM(H49:H50)+H54+H57+H61+H65+H68+H71+H74+H77+H84+H91+H94+H97+H100+SUM(H107:H108)+H111,5)</f>
        <v>112235.87</v>
      </c>
    </row>
    <row r="113" spans="1:8" ht="15.75" thickBot="1" x14ac:dyDescent="0.3">
      <c r="A113" s="1"/>
      <c r="B113" s="1" t="s">
        <v>112</v>
      </c>
      <c r="C113" s="1"/>
      <c r="D113" s="1"/>
      <c r="E113" s="1"/>
      <c r="F113" s="1"/>
      <c r="G113" s="1"/>
      <c r="H113" s="5">
        <f>ROUND(H2+H20-H112,5)</f>
        <v>401502.4</v>
      </c>
    </row>
    <row r="114" spans="1:8" s="8" customFormat="1" ht="12" thickBot="1" x14ac:dyDescent="0.25">
      <c r="A114" s="1" t="s">
        <v>113</v>
      </c>
      <c r="B114" s="1"/>
      <c r="C114" s="1"/>
      <c r="D114" s="1"/>
      <c r="E114" s="1"/>
      <c r="F114" s="1"/>
      <c r="G114" s="1"/>
      <c r="H114" s="7">
        <f>H113</f>
        <v>401502.4</v>
      </c>
    </row>
    <row r="115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September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2017-10-26T19:56:18Z</cp:lastPrinted>
  <dcterms:created xsi:type="dcterms:W3CDTF">2017-10-26T19:54:40Z</dcterms:created>
  <dcterms:modified xsi:type="dcterms:W3CDTF">2017-10-26T19:56:37Z</dcterms:modified>
</cp:coreProperties>
</file>