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2540" windowHeight="1371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Sheet1!$4:$4,Sheet1!$6:$6,Sheet1!$9:$9,Sheet1!$12:$12,Sheet1!$18:$18,Sheet1!$19:$19,Sheet1!$21:$21,Sheet1!$22:$22,Sheet1!$24:$24,Sheet1!$25:$25,Sheet1!$27:$27,Sheet1!$28:$28,Sheet1!$29:$29,Sheet1!$30:$30,Sheet1!$31:$31,Sheet1!$33:$33</definedName>
    <definedName name="QB_DATA_1" localSheetId="0" hidden="1">Sheet1!$34:$34,Sheet1!$37:$37,Sheet1!$38:$38,Sheet1!$41:$41,Sheet1!$42:$42,Sheet1!$45:$45,Sheet1!$46:$46,Sheet1!$49:$49,Sheet1!$52:$52,Sheet1!$53:$53,Sheet1!$57:$57,Sheet1!$61:$61,Sheet1!$62:$62,Sheet1!$63:$63,Sheet1!$66:$66,Sheet1!$67:$67</definedName>
    <definedName name="QB_DATA_2" localSheetId="0" hidden="1">Sheet1!$70:$70,Sheet1!$71:$71,Sheet1!$72:$72,Sheet1!$75:$75,Sheet1!$78:$78,Sheet1!$79:$79,Sheet1!$80:$80,Sheet1!$81:$81,Sheet1!$82:$82,Sheet1!$85:$85,Sheet1!$86:$86,Sheet1!$87:$87,Sheet1!$88:$88,Sheet1!$89:$89,Sheet1!$92:$92,Sheet1!$93:$93</definedName>
    <definedName name="QB_DATA_3" localSheetId="0" hidden="1">Sheet1!$95:$95,Sheet1!$97:$97,Sheet1!$100:$100,Sheet1!$103:$103,Sheet1!$104:$104,Sheet1!$105:$105,Sheet1!$106:$106,Sheet1!$107:$107</definedName>
    <definedName name="QB_FORMULA_0" localSheetId="0" hidden="1">Sheet1!$H$7,Sheet1!$H$10,Sheet1!$H$13,Sheet1!$H$14,Sheet1!$H$15,Sheet1!$H$20,Sheet1!$H$26,Sheet1!$H$35,Sheet1!$H$39,Sheet1!$H$43,Sheet1!$H$47,Sheet1!$H$50,Sheet1!$H$54,Sheet1!$H$58,Sheet1!$H$59,Sheet1!$H$64</definedName>
    <definedName name="QB_FORMULA_1" localSheetId="0" hidden="1">Sheet1!$H$68,Sheet1!$H$73,Sheet1!$H$76,Sheet1!$H$83,Sheet1!$H$90,Sheet1!$H$94,Sheet1!$H$98,Sheet1!$H$101,Sheet1!$H$108,Sheet1!$H$109,Sheet1!$H$110,Sheet1!$H$111</definedName>
    <definedName name="QB_ROW_104040" localSheetId="0" hidden="1">Sheet1!$E$74</definedName>
    <definedName name="QB_ROW_104340" localSheetId="0" hidden="1">Sheet1!$E$76</definedName>
    <definedName name="QB_ROW_106250" localSheetId="0" hidden="1">Sheet1!$F$75</definedName>
    <definedName name="QB_ROW_107250" localSheetId="0" hidden="1">Sheet1!$F$103</definedName>
    <definedName name="QB_ROW_108250" localSheetId="0" hidden="1">Sheet1!$F$46</definedName>
    <definedName name="QB_ROW_109040" localSheetId="0" hidden="1">Sheet1!$E$77</definedName>
    <definedName name="QB_ROW_109340" localSheetId="0" hidden="1">Sheet1!$E$83</definedName>
    <definedName name="QB_ROW_111250" localSheetId="0" hidden="1">Sheet1!$F$82</definedName>
    <definedName name="QB_ROW_112040" localSheetId="0" hidden="1">Sheet1!$E$84</definedName>
    <definedName name="QB_ROW_112340" localSheetId="0" hidden="1">Sheet1!$E$90</definedName>
    <definedName name="QB_ROW_113250" localSheetId="0" hidden="1">Sheet1!$F$85</definedName>
    <definedName name="QB_ROW_115040" localSheetId="0" hidden="1">Sheet1!$E$91</definedName>
    <definedName name="QB_ROW_115340" localSheetId="0" hidden="1">Sheet1!$E$94</definedName>
    <definedName name="QB_ROW_121250" localSheetId="0" hidden="1">Sheet1!$F$49</definedName>
    <definedName name="QB_ROW_125040" localSheetId="0" hidden="1">Sheet1!$E$96</definedName>
    <definedName name="QB_ROW_125340" localSheetId="0" hidden="1">Sheet1!$E$98</definedName>
    <definedName name="QB_ROW_128250" localSheetId="0" hidden="1">Sheet1!$F$97</definedName>
    <definedName name="QB_ROW_131340" localSheetId="0" hidden="1">Sheet1!$E$30</definedName>
    <definedName name="QB_ROW_132240" localSheetId="0" hidden="1">Sheet1!$E$22</definedName>
    <definedName name="QB_ROW_137040" localSheetId="0" hidden="1">Sheet1!$E$23</definedName>
    <definedName name="QB_ROW_137250" localSheetId="0" hidden="1">Sheet1!$F$25</definedName>
    <definedName name="QB_ROW_137340" localSheetId="0" hidden="1">Sheet1!$E$26</definedName>
    <definedName name="QB_ROW_138050" localSheetId="0" hidden="1">Sheet1!$F$56</definedName>
    <definedName name="QB_ROW_138350" localSheetId="0" hidden="1">Sheet1!$F$58</definedName>
    <definedName name="QB_ROW_139250" localSheetId="0" hidden="1">Sheet1!$F$33</definedName>
    <definedName name="QB_ROW_142040" localSheetId="0" hidden="1">Sheet1!$E$17</definedName>
    <definedName name="QB_ROW_142340" localSheetId="0" hidden="1">Sheet1!$E$20</definedName>
    <definedName name="QB_ROW_144250" localSheetId="0" hidden="1">Sheet1!$F$18</definedName>
    <definedName name="QB_ROW_145350" localSheetId="0" hidden="1">Sheet1!$F$19</definedName>
    <definedName name="QB_ROW_146240" localSheetId="0" hidden="1">Sheet1!$E$31</definedName>
    <definedName name="QB_ROW_173040" localSheetId="0" hidden="1">Sheet1!$E$40</definedName>
    <definedName name="QB_ROW_173340" localSheetId="0" hidden="1">Sheet1!$E$43</definedName>
    <definedName name="QB_ROW_18301" localSheetId="0" hidden="1">Sheet1!$A$111</definedName>
    <definedName name="QB_ROW_19011" localSheetId="0" hidden="1">Sheet1!$B$2</definedName>
    <definedName name="QB_ROW_19311" localSheetId="0" hidden="1">Sheet1!$B$110</definedName>
    <definedName name="QB_ROW_20031" localSheetId="0" hidden="1">Sheet1!$D$3</definedName>
    <definedName name="QB_ROW_20331" localSheetId="0" hidden="1">Sheet1!$D$14</definedName>
    <definedName name="QB_ROW_209040" localSheetId="0" hidden="1">Sheet1!$E$32</definedName>
    <definedName name="QB_ROW_209340" localSheetId="0" hidden="1">Sheet1!$E$35</definedName>
    <definedName name="QB_ROW_21031" localSheetId="0" hidden="1">Sheet1!$D$16</definedName>
    <definedName name="QB_ROW_21331" localSheetId="0" hidden="1">Sheet1!$D$109</definedName>
    <definedName name="QB_ROW_217040" localSheetId="0" hidden="1">Sheet1!$E$60</definedName>
    <definedName name="QB_ROW_217340" localSheetId="0" hidden="1">Sheet1!$E$64</definedName>
    <definedName name="QB_ROW_218240" localSheetId="0" hidden="1">Sheet1!$E$29</definedName>
    <definedName name="QB_ROW_226250" localSheetId="0" hidden="1">Sheet1!$F$79</definedName>
    <definedName name="QB_ROW_227260" localSheetId="0" hidden="1">Sheet1!$G$57</definedName>
    <definedName name="QB_ROW_237040" localSheetId="0" hidden="1">Sheet1!$E$44</definedName>
    <definedName name="QB_ROW_237340" localSheetId="0" hidden="1">Sheet1!$E$47</definedName>
    <definedName name="QB_ROW_239040" localSheetId="0" hidden="1">Sheet1!$E$99</definedName>
    <definedName name="QB_ROW_239340" localSheetId="0" hidden="1">Sheet1!$E$101</definedName>
    <definedName name="QB_ROW_240040" localSheetId="0" hidden="1">Sheet1!$E$102</definedName>
    <definedName name="QB_ROW_240340" localSheetId="0" hidden="1">Sheet1!$E$108</definedName>
    <definedName name="QB_ROW_247250" localSheetId="0" hidden="1">Sheet1!$F$78</definedName>
    <definedName name="QB_ROW_252040" localSheetId="0" hidden="1">Sheet1!$E$36</definedName>
    <definedName name="QB_ROW_252250" localSheetId="0" hidden="1">Sheet1!$F$38</definedName>
    <definedName name="QB_ROW_252340" localSheetId="0" hidden="1">Sheet1!$E$39</definedName>
    <definedName name="QB_ROW_254250" localSheetId="0" hidden="1">Sheet1!$F$80</definedName>
    <definedName name="QB_ROW_255250" localSheetId="0" hidden="1">Sheet1!$F$81</definedName>
    <definedName name="QB_ROW_289250" localSheetId="0" hidden="1">Sheet1!$F$107</definedName>
    <definedName name="QB_ROW_291250" localSheetId="0" hidden="1">Sheet1!$F$12</definedName>
    <definedName name="QB_ROW_323240" localSheetId="0" hidden="1">Sheet1!$E$27</definedName>
    <definedName name="QB_ROW_332250" localSheetId="0" hidden="1">Sheet1!$F$45</definedName>
    <definedName name="QB_ROW_334340" localSheetId="0" hidden="1">Sheet1!$E$95</definedName>
    <definedName name="QB_ROW_341250" localSheetId="0" hidden="1">Sheet1!$F$63</definedName>
    <definedName name="QB_ROW_342040" localSheetId="0" hidden="1">Sheet1!$E$65</definedName>
    <definedName name="QB_ROW_342340" localSheetId="0" hidden="1">Sheet1!$E$68</definedName>
    <definedName name="QB_ROW_343040" localSheetId="0" hidden="1">Sheet1!$E$69</definedName>
    <definedName name="QB_ROW_343340" localSheetId="0" hidden="1">Sheet1!$E$73</definedName>
    <definedName name="QB_ROW_345250" localSheetId="0" hidden="1">Sheet1!$F$70</definedName>
    <definedName name="QB_ROW_348250" localSheetId="0" hidden="1">Sheet1!$F$71</definedName>
    <definedName name="QB_ROW_354250" localSheetId="0" hidden="1">Sheet1!$F$37</definedName>
    <definedName name="QB_ROW_359250" localSheetId="0" hidden="1">Sheet1!$F$86</definedName>
    <definedName name="QB_ROW_360250" localSheetId="0" hidden="1">Sheet1!$F$72</definedName>
    <definedName name="QB_ROW_365250" localSheetId="0" hidden="1">Sheet1!$F$61</definedName>
    <definedName name="QB_ROW_372040" localSheetId="0" hidden="1">Sheet1!$E$11</definedName>
    <definedName name="QB_ROW_372340" localSheetId="0" hidden="1">Sheet1!$E$13</definedName>
    <definedName name="QB_ROW_389250" localSheetId="0" hidden="1">Sheet1!$F$66</definedName>
    <definedName name="QB_ROW_391250" localSheetId="0" hidden="1">Sheet1!$F$106</definedName>
    <definedName name="QB_ROW_402250" localSheetId="0" hidden="1">Sheet1!$F$6</definedName>
    <definedName name="QB_ROW_41040" localSheetId="0" hidden="1">Sheet1!$E$8</definedName>
    <definedName name="QB_ROW_411250" localSheetId="0" hidden="1">Sheet1!$F$24</definedName>
    <definedName name="QB_ROW_413250" localSheetId="0" hidden="1">Sheet1!$F$92</definedName>
    <definedName name="QB_ROW_41340" localSheetId="0" hidden="1">Sheet1!$E$10</definedName>
    <definedName name="QB_ROW_42250" localSheetId="0" hidden="1">Sheet1!$F$9</definedName>
    <definedName name="QB_ROW_430250" localSheetId="0" hidden="1">Sheet1!$F$87</definedName>
    <definedName name="QB_ROW_431250" localSheetId="0" hidden="1">Sheet1!$F$88</definedName>
    <definedName name="QB_ROW_453250" localSheetId="0" hidden="1">Sheet1!$F$62</definedName>
    <definedName name="QB_ROW_460250" localSheetId="0" hidden="1">Sheet1!$F$89</definedName>
    <definedName name="QB_ROW_46040" localSheetId="0" hidden="1">Sheet1!$E$48</definedName>
    <definedName name="QB_ROW_46340" localSheetId="0" hidden="1">Sheet1!$E$50</definedName>
    <definedName name="QB_ROW_483250" localSheetId="0" hidden="1">Sheet1!$F$67</definedName>
    <definedName name="QB_ROW_50250" localSheetId="0" hidden="1">Sheet1!$F$100</definedName>
    <definedName name="QB_ROW_51250" localSheetId="0" hidden="1">Sheet1!$F$104</definedName>
    <definedName name="QB_ROW_52250" localSheetId="0" hidden="1">Sheet1!$F$105</definedName>
    <definedName name="QB_ROW_61240" localSheetId="0" hidden="1">Sheet1!$E$4</definedName>
    <definedName name="QB_ROW_67250" localSheetId="0" hidden="1">Sheet1!$F$93</definedName>
    <definedName name="QB_ROW_71250" localSheetId="0" hidden="1">Sheet1!$F$41</definedName>
    <definedName name="QB_ROW_73250" localSheetId="0" hidden="1">Sheet1!$F$34</definedName>
    <definedName name="QB_ROW_74350" localSheetId="0" hidden="1">Sheet1!$F$42</definedName>
    <definedName name="QB_ROW_78240" localSheetId="0" hidden="1">Sheet1!$E$28</definedName>
    <definedName name="QB_ROW_86321" localSheetId="0" hidden="1">Sheet1!$C$15</definedName>
    <definedName name="QB_ROW_91240" localSheetId="0" hidden="1">Sheet1!$E$21</definedName>
    <definedName name="QB_ROW_92040" localSheetId="0" hidden="1">Sheet1!$E$5</definedName>
    <definedName name="QB_ROW_92340" localSheetId="0" hidden="1">Sheet1!$E$7</definedName>
    <definedName name="QB_ROW_94040" localSheetId="0" hidden="1">Sheet1!$E$51</definedName>
    <definedName name="QB_ROW_94340" localSheetId="0" hidden="1">Sheet1!$E$54</definedName>
    <definedName name="QB_ROW_95250" localSheetId="0" hidden="1">Sheet1!$F$52</definedName>
    <definedName name="QB_ROW_96250" localSheetId="0" hidden="1">Sheet1!$F$53</definedName>
    <definedName name="QB_ROW_97040" localSheetId="0" hidden="1">Sheet1!$E$55</definedName>
    <definedName name="QB_ROW_97340" localSheetId="0" hidden="1">Sheet1!$E$59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1" i="1"/>
  <c r="H98" i="1"/>
  <c r="H94" i="1"/>
  <c r="H90" i="1"/>
  <c r="H83" i="1"/>
  <c r="H76" i="1"/>
  <c r="H73" i="1"/>
  <c r="H68" i="1"/>
  <c r="H64" i="1"/>
  <c r="H59" i="1"/>
  <c r="H58" i="1"/>
  <c r="H54" i="1"/>
  <c r="H50" i="1"/>
  <c r="H47" i="1"/>
  <c r="H43" i="1"/>
  <c r="H39" i="1"/>
  <c r="H35" i="1"/>
  <c r="H26" i="1"/>
  <c r="H20" i="1"/>
  <c r="H15" i="1"/>
  <c r="H14" i="1"/>
  <c r="H13" i="1"/>
  <c r="H10" i="1"/>
  <c r="H7" i="1"/>
</calcChain>
</file>

<file path=xl/sharedStrings.xml><?xml version="1.0" encoding="utf-8"?>
<sst xmlns="http://schemas.openxmlformats.org/spreadsheetml/2006/main" count="111" uniqueCount="111">
  <si>
    <t>Apr 18</t>
  </si>
  <si>
    <t>Ordinary Income/Expense</t>
  </si>
  <si>
    <t>Income</t>
  </si>
  <si>
    <t>4400.0 · Interest Income</t>
  </si>
  <si>
    <t>4625.0 · MISCELLANEOUS INCOME</t>
  </si>
  <si>
    <t>4626.2 · Camp Scholarship Program-EARDAC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</si>
  <si>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</si>
  <si>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</si>
  <si>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</si>
  <si>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</si>
  <si>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</si>
  <si>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</si>
  <si>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</si>
  <si>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</si>
  <si>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</si>
  <si>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</si>
  <si>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</si>
  <si>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</si>
  <si>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</si>
  <si>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</si>
  <si>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</si>
  <si>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</si>
  <si>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</si>
  <si>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</si>
  <si>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</si>
  <si>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</si>
  <si>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</si>
  <si>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</si>
  <si>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</si>
  <si>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</si>
  <si>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</si>
  <si>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</si>
  <si>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</si>
  <si>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6021.3 · Bank Charges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</si>
  <si>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</si>
  <si>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</si>
  <si>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</si>
  <si>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</si>
  <si>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</si>
  <si>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</si>
  <si>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</si>
  <si>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</si>
  <si>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</si>
  <si>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</si>
  <si>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</si>
  <si>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</si>
  <si>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</si>
  <si>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</si>
  <si>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</si>
  <si>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</si>
  <si>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</si>
  <si>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</si>
  <si>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</si>
  <si>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</si>
  <si>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</si>
  <si>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</si>
  <si>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</si>
  <si>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</si>
  <si>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Total 6080.0 · EDUCATION AND OUTREACH</t>
  </si>
  <si>
    <t>6081.0 · REGULATORY COMPLIANCE</t>
  </si>
  <si>
    <t>6081.2 · Well Sampling and Services</t>
  </si>
  <si>
    <t>6081.5 · Contracted Support</t>
  </si>
  <si>
    <t>6081.6 · Equipment and Supplies</t>
  </si>
  <si>
    <t>Total 6081.0 · REGULATORY COMPLIANCE</t>
  </si>
  <si>
    <t>6084.92 · GENERAL MANAGEMENT</t>
  </si>
  <si>
    <t>6087.0 · HCP-Completion Project</t>
  </si>
  <si>
    <t>6088.2 · Interim GM Contract</t>
  </si>
  <si>
    <t>Total 6084.92 · GENERAL MANAGEMENT</t>
  </si>
  <si>
    <t>6089.0 · AQUIFER SCIENCE</t>
  </si>
  <si>
    <t>6089.2 · Water Chemistry Studies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</si>
  <si>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</si>
  <si>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</si>
  <si>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</si>
  <si>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</si>
  <si>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</si>
  <si>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</si>
  <si>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</si>
  <si>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</si>
  <si>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</si>
  <si>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</si>
  <si>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</si>
  <si>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</si>
  <si>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</si>
  <si>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</si>
  <si>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</si>
  <si>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</si>
  <si>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</si>
  <si>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</si>
  <si>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6168.5 · EP</t>
  </si>
  <si>
    <t>Total 6160.0 · LEGAL SERVICES</t>
  </si>
  <si>
    <t>6170.0 · PROFESSIONAL SERVICES</t>
  </si>
  <si>
    <t>6176.2 · Salary Survey Specialist</t>
  </si>
  <si>
    <t>6177.0 · The Standard  Ret Plan Admin</t>
  </si>
  <si>
    <t>Total 6170.0 · PROFESSIONAL SERVICES</t>
  </si>
  <si>
    <t>6179.0 · LEGISLATION</t>
  </si>
  <si>
    <t>6180.0 · PROF DEVELOPMENT &amp; SUPPORT</t>
  </si>
  <si>
    <t>6183.0 · Registration Fees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</si>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</sst>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2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K53" sqref="K53"/>
    </sheetView>
  </sheetViews>
  <sheetFormatPr defaultRowHeight="15" x14ac:dyDescent="0.25"/>
  <cols>
    <col min="1" max="6" width="3" style="12" customWidth="1"/>
    <col min="7" max="7" width="37.8554687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1610.27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1100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1100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25251.21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ROUND(SUM(H8:H9),5)</f>
        <v>25251.21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4">
        <v>1500</v>
      </c>
    </row>
    <row r="13" spans="1:8" ht="15.75" thickBot="1" x14ac:dyDescent="0.3">
      <c r="A13" s="1"/>
      <c r="B13" s="1"/>
      <c r="C13" s="1"/>
      <c r="D13" s="1"/>
      <c r="E13" s="1" t="s">
        <v>12</v>
      </c>
      <c r="F13" s="1"/>
      <c r="G13" s="1"/>
      <c r="H13" s="5">
        <f>ROUND(SUM(H11:H12),5)</f>
        <v>1500</v>
      </c>
    </row>
    <row r="14" spans="1:8" ht="15.75" thickBot="1" x14ac:dyDescent="0.3">
      <c r="A14" s="1"/>
      <c r="B14" s="1"/>
      <c r="C14" s="1"/>
      <c r="D14" s="1" t="s">
        <v>13</v>
      </c>
      <c r="E14" s="1"/>
      <c r="F14" s="1"/>
      <c r="G14" s="1"/>
      <c r="H14" s="6">
        <f>ROUND(SUM(H3:H4)+H7+H10+H13,5)</f>
        <v>29461.48</v>
      </c>
    </row>
    <row r="15" spans="1:8" x14ac:dyDescent="0.25">
      <c r="A15" s="1"/>
      <c r="B15" s="1"/>
      <c r="C15" s="1" t="s">
        <v>14</v>
      </c>
      <c r="D15" s="1"/>
      <c r="E15" s="1"/>
      <c r="F15" s="1"/>
      <c r="G15" s="1"/>
      <c r="H15" s="2">
        <f>H14</f>
        <v>29461.48</v>
      </c>
    </row>
    <row r="16" spans="1:8" x14ac:dyDescent="0.25">
      <c r="A16" s="1"/>
      <c r="B16" s="1"/>
      <c r="C16" s="1"/>
      <c r="D16" s="1" t="s">
        <v>15</v>
      </c>
      <c r="E16" s="1"/>
      <c r="F16" s="1"/>
      <c r="G16" s="1"/>
      <c r="H16" s="2"/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/>
    </row>
    <row r="18" spans="1:8" x14ac:dyDescent="0.25">
      <c r="A18" s="1"/>
      <c r="B18" s="1"/>
      <c r="C18" s="1"/>
      <c r="D18" s="1"/>
      <c r="E18" s="1"/>
      <c r="F18" s="1" t="s">
        <v>17</v>
      </c>
      <c r="G18" s="1"/>
      <c r="H18" s="2">
        <v>25.29</v>
      </c>
    </row>
    <row r="19" spans="1:8" ht="15.75" thickBot="1" x14ac:dyDescent="0.3">
      <c r="A19" s="1"/>
      <c r="B19" s="1"/>
      <c r="C19" s="1"/>
      <c r="D19" s="1"/>
      <c r="E19" s="1"/>
      <c r="F19" s="1" t="s">
        <v>18</v>
      </c>
      <c r="G19" s="1"/>
      <c r="H19" s="3">
        <v>856.59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f>ROUND(SUM(H17:H19),5)</f>
        <v>881.88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v>106.38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307.31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/>
    </row>
    <row r="24" spans="1:8" x14ac:dyDescent="0.25">
      <c r="A24" s="1"/>
      <c r="B24" s="1"/>
      <c r="C24" s="1"/>
      <c r="D24" s="1"/>
      <c r="E24" s="1"/>
      <c r="F24" s="1" t="s">
        <v>23</v>
      </c>
      <c r="G24" s="1"/>
      <c r="H24" s="2">
        <v>278.33</v>
      </c>
    </row>
    <row r="25" spans="1:8" ht="15.75" thickBot="1" x14ac:dyDescent="0.3">
      <c r="A25" s="1"/>
      <c r="B25" s="1"/>
      <c r="C25" s="1"/>
      <c r="D25" s="1"/>
      <c r="E25" s="1"/>
      <c r="F25" s="1" t="s">
        <v>24</v>
      </c>
      <c r="G25" s="1"/>
      <c r="H25" s="3">
        <v>944.37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f>ROUND(SUM(H23:H25),5)</f>
        <v>1222.7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68.819999999999993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1482.47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1000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157.6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140.11000000000001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/>
    </row>
    <row r="33" spans="1:8" x14ac:dyDescent="0.25">
      <c r="A33" s="1"/>
      <c r="B33" s="1"/>
      <c r="C33" s="1"/>
      <c r="D33" s="1"/>
      <c r="E33" s="1"/>
      <c r="F33" s="1" t="s">
        <v>32</v>
      </c>
      <c r="G33" s="1"/>
      <c r="H33" s="2">
        <v>5.0999999999999996</v>
      </c>
    </row>
    <row r="34" spans="1:8" ht="15.75" thickBot="1" x14ac:dyDescent="0.3">
      <c r="A34" s="1"/>
      <c r="B34" s="1"/>
      <c r="C34" s="1"/>
      <c r="D34" s="1"/>
      <c r="E34" s="1"/>
      <c r="F34" s="1" t="s">
        <v>33</v>
      </c>
      <c r="G34" s="1"/>
      <c r="H34" s="3">
        <v>84.85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f>ROUND(SUM(H32:H34),5)</f>
        <v>89.95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232.75</v>
      </c>
    </row>
    <row r="38" spans="1:8" ht="15.75" thickBot="1" x14ac:dyDescent="0.3">
      <c r="A38" s="1"/>
      <c r="B38" s="1"/>
      <c r="C38" s="1"/>
      <c r="D38" s="1"/>
      <c r="E38" s="1"/>
      <c r="F38" s="1" t="s">
        <v>37</v>
      </c>
      <c r="G38" s="1"/>
      <c r="H38" s="3">
        <v>329.95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f>ROUND(SUM(H36:H38),5)</f>
        <v>562.70000000000005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x14ac:dyDescent="0.25">
      <c r="A41" s="1"/>
      <c r="B41" s="1"/>
      <c r="C41" s="1"/>
      <c r="D41" s="1"/>
      <c r="E41" s="1"/>
      <c r="F41" s="1" t="s">
        <v>40</v>
      </c>
      <c r="G41" s="1"/>
      <c r="H41" s="2">
        <v>477.3</v>
      </c>
    </row>
    <row r="42" spans="1:8" ht="15.75" thickBot="1" x14ac:dyDescent="0.3">
      <c r="A42" s="1"/>
      <c r="B42" s="1"/>
      <c r="C42" s="1"/>
      <c r="D42" s="1"/>
      <c r="E42" s="1"/>
      <c r="F42" s="1" t="s">
        <v>41</v>
      </c>
      <c r="G42" s="1"/>
      <c r="H42" s="3">
        <v>400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>
        <f>ROUND(SUM(H40:H42),5)</f>
        <v>877.3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/>
    </row>
    <row r="45" spans="1:8" x14ac:dyDescent="0.25">
      <c r="A45" s="1"/>
      <c r="B45" s="1"/>
      <c r="C45" s="1"/>
      <c r="D45" s="1"/>
      <c r="E45" s="1"/>
      <c r="F45" s="1" t="s">
        <v>44</v>
      </c>
      <c r="G45" s="1"/>
      <c r="H45" s="2">
        <v>680.5</v>
      </c>
    </row>
    <row r="46" spans="1:8" ht="15.75" thickBot="1" x14ac:dyDescent="0.3">
      <c r="A46" s="1"/>
      <c r="B46" s="1"/>
      <c r="C46" s="1"/>
      <c r="D46" s="1"/>
      <c r="E46" s="1"/>
      <c r="F46" s="1" t="s">
        <v>45</v>
      </c>
      <c r="G46" s="1"/>
      <c r="H46" s="3">
        <v>97.19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f>ROUND(SUM(H44:H46),5)</f>
        <v>777.69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/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65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ROUND(SUM(H48:H49),5)</f>
        <v>65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>
        <v>695</v>
      </c>
    </row>
    <row r="53" spans="1:8" ht="15.75" thickBot="1" x14ac:dyDescent="0.3">
      <c r="A53" s="1"/>
      <c r="B53" s="1"/>
      <c r="C53" s="1"/>
      <c r="D53" s="1"/>
      <c r="E53" s="1"/>
      <c r="F53" s="1" t="s">
        <v>52</v>
      </c>
      <c r="G53" s="1"/>
      <c r="H53" s="3">
        <v>211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f>ROUND(SUM(H51:H53),5)</f>
        <v>906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/>
    </row>
    <row r="56" spans="1:8" x14ac:dyDescent="0.25">
      <c r="A56" s="1"/>
      <c r="B56" s="1"/>
      <c r="C56" s="1"/>
      <c r="D56" s="1"/>
      <c r="E56" s="1"/>
      <c r="F56" s="1" t="s">
        <v>55</v>
      </c>
      <c r="G56" s="1"/>
      <c r="H56" s="2"/>
    </row>
    <row r="57" spans="1:8" ht="15.75" thickBot="1" x14ac:dyDescent="0.3">
      <c r="A57" s="1"/>
      <c r="B57" s="1"/>
      <c r="C57" s="1"/>
      <c r="D57" s="1"/>
      <c r="E57" s="1"/>
      <c r="F57" s="1"/>
      <c r="G57" s="1" t="s">
        <v>56</v>
      </c>
      <c r="H57" s="4">
        <v>270</v>
      </c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6">
        <f>ROUND(SUM(H56:H57),5)</f>
        <v>270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ROUND(H55+H58,5)</f>
        <v>270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v>165</v>
      </c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4460.78</v>
      </c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159.08000000000001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ROUND(SUM(H60:H63),5)</f>
        <v>4784.8599999999997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962.78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7600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ROUND(SUM(H65:H67),5)</f>
        <v>8562.7800000000007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4901.9799999999996</v>
      </c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1268.29</v>
      </c>
    </row>
    <row r="72" spans="1:8" ht="15.75" thickBot="1" x14ac:dyDescent="0.3">
      <c r="A72" s="1"/>
      <c r="B72" s="1"/>
      <c r="C72" s="1"/>
      <c r="D72" s="1"/>
      <c r="E72" s="1"/>
      <c r="F72" s="1" t="s">
        <v>71</v>
      </c>
      <c r="G72" s="1"/>
      <c r="H72" s="3">
        <v>229.5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>
        <f>ROUND(SUM(H69:H72),5)</f>
        <v>6399.77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/>
    </row>
    <row r="75" spans="1:8" ht="15.75" thickBot="1" x14ac:dyDescent="0.3">
      <c r="A75" s="1"/>
      <c r="B75" s="1"/>
      <c r="C75" s="1"/>
      <c r="D75" s="1"/>
      <c r="E75" s="1"/>
      <c r="F75" s="1" t="s">
        <v>74</v>
      </c>
      <c r="G75" s="1"/>
      <c r="H75" s="3">
        <v>436.83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>
        <f>ROUND(SUM(H74:H75),5)</f>
        <v>436.83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/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7770.42</v>
      </c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874.26</v>
      </c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1239.73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864.9</v>
      </c>
    </row>
    <row r="82" spans="1:8" ht="15.75" thickBot="1" x14ac:dyDescent="0.3">
      <c r="A82" s="1"/>
      <c r="B82" s="1"/>
      <c r="C82" s="1"/>
      <c r="D82" s="1"/>
      <c r="E82" s="1"/>
      <c r="F82" s="1" t="s">
        <v>81</v>
      </c>
      <c r="G82" s="1"/>
      <c r="H82" s="3">
        <v>109.8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>
        <f>ROUND(SUM(H77:H82),5)</f>
        <v>10859.11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/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924</v>
      </c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4637.5</v>
      </c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640</v>
      </c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2415.04</v>
      </c>
    </row>
    <row r="89" spans="1:8" ht="15.75" thickBot="1" x14ac:dyDescent="0.3">
      <c r="A89" s="1"/>
      <c r="B89" s="1"/>
      <c r="C89" s="1"/>
      <c r="D89" s="1"/>
      <c r="E89" s="1"/>
      <c r="F89" s="1" t="s">
        <v>88</v>
      </c>
      <c r="G89" s="1"/>
      <c r="H89" s="3">
        <v>3405.6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>
        <f>ROUND(SUM(H84:H89),5)</f>
        <v>12022.14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/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4785</v>
      </c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3">
        <v>5548.55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>
        <f>ROUND(SUM(H91:H93),5)</f>
        <v>10333.549999999999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v>2000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/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3">
        <v>360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ROUND(SUM(H96:H97),5)</f>
        <v>360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/>
    </row>
    <row r="100" spans="1:8" ht="15.75" thickBot="1" x14ac:dyDescent="0.3">
      <c r="A100" s="1"/>
      <c r="B100" s="1"/>
      <c r="C100" s="1"/>
      <c r="D100" s="1"/>
      <c r="E100" s="1"/>
      <c r="F100" s="1" t="s">
        <v>99</v>
      </c>
      <c r="G100" s="1"/>
      <c r="H100" s="3">
        <v>55199.64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>
        <f>ROUND(SUM(H99:H100),5)</f>
        <v>55199.64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/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254.88</v>
      </c>
    </row>
    <row r="104" spans="1:8" x14ac:dyDescent="0.25">
      <c r="A104" s="1"/>
      <c r="B104" s="1"/>
      <c r="C104" s="1"/>
      <c r="D104" s="1"/>
      <c r="E104" s="1"/>
      <c r="F104" s="1" t="s">
        <v>103</v>
      </c>
      <c r="G104" s="1"/>
      <c r="H104" s="2">
        <v>4007.86</v>
      </c>
    </row>
    <row r="105" spans="1:8" x14ac:dyDescent="0.25">
      <c r="A105" s="1"/>
      <c r="B105" s="1"/>
      <c r="C105" s="1"/>
      <c r="D105" s="1"/>
      <c r="E105" s="1"/>
      <c r="F105" s="1" t="s">
        <v>104</v>
      </c>
      <c r="G105" s="1"/>
      <c r="H105" s="2">
        <v>3708.67</v>
      </c>
    </row>
    <row r="106" spans="1:8" x14ac:dyDescent="0.25">
      <c r="A106" s="1"/>
      <c r="B106" s="1"/>
      <c r="C106" s="1"/>
      <c r="D106" s="1"/>
      <c r="E106" s="1"/>
      <c r="F106" s="1" t="s">
        <v>105</v>
      </c>
      <c r="G106" s="1"/>
      <c r="H106" s="2">
        <v>37.28</v>
      </c>
    </row>
    <row r="107" spans="1:8" ht="15.75" thickBot="1" x14ac:dyDescent="0.3">
      <c r="A107" s="1"/>
      <c r="B107" s="1"/>
      <c r="C107" s="1"/>
      <c r="D107" s="1"/>
      <c r="E107" s="1"/>
      <c r="F107" s="1" t="s">
        <v>106</v>
      </c>
      <c r="G107" s="1"/>
      <c r="H107" s="4">
        <v>2320.31</v>
      </c>
    </row>
    <row r="108" spans="1:8" ht="15.75" thickBot="1" x14ac:dyDescent="0.3">
      <c r="A108" s="1"/>
      <c r="B108" s="1"/>
      <c r="C108" s="1"/>
      <c r="D108" s="1"/>
      <c r="E108" s="1" t="s">
        <v>107</v>
      </c>
      <c r="F108" s="1"/>
      <c r="G108" s="1"/>
      <c r="H108" s="5">
        <f>ROUND(SUM(H102:H107),5)</f>
        <v>10329</v>
      </c>
    </row>
    <row r="109" spans="1:8" ht="15.75" thickBot="1" x14ac:dyDescent="0.3">
      <c r="A109" s="1"/>
      <c r="B109" s="1"/>
      <c r="C109" s="1"/>
      <c r="D109" s="1" t="s">
        <v>108</v>
      </c>
      <c r="E109" s="1"/>
      <c r="F109" s="1"/>
      <c r="G109" s="1"/>
      <c r="H109" s="5">
        <f>ROUND(H16+SUM(H20:H22)+SUM(H26:H31)+H35+H39+H43+H47+H50+H54+H59+H64+H68+H73+H76+H83+H90+SUM(H94:H95)+H98+H101+H108,5)</f>
        <v>130203.59</v>
      </c>
    </row>
    <row r="110" spans="1:8" ht="15.75" thickBot="1" x14ac:dyDescent="0.3">
      <c r="A110" s="1"/>
      <c r="B110" s="1" t="s">
        <v>109</v>
      </c>
      <c r="C110" s="1"/>
      <c r="D110" s="1"/>
      <c r="E110" s="1"/>
      <c r="F110" s="1"/>
      <c r="G110" s="1"/>
      <c r="H110" s="5">
        <f>ROUND(H2+H15-H109,5)</f>
        <v>-100742.11</v>
      </c>
    </row>
    <row r="111" spans="1:8" s="8" customFormat="1" ht="12" thickBot="1" x14ac:dyDescent="0.25">
      <c r="A111" s="1" t="s">
        <v>110</v>
      </c>
      <c r="B111" s="1"/>
      <c r="C111" s="1"/>
      <c r="D111" s="1"/>
      <c r="E111" s="1"/>
      <c r="F111" s="1"/>
      <c r="G111" s="1"/>
      <c r="H111" s="7">
        <f>H110</f>
        <v>-100742.11</v>
      </c>
    </row>
    <row r="112" spans="1:8" ht="15.75" thickTop="1" x14ac:dyDescent="0.25"/>
  </sheetData>
  <pageMargins left="0.7" right="0.7" top="0.75" bottom="0.75" header="0.1" footer="0.3"/>
  <pageSetup orientation="portrait" verticalDpi="0" r:id="rId1"/>
  <headerFooter>
    <oddHeader xml:space="preserve">&amp;C&amp;"Arial,Bold"&amp;12 Barton Springs Edwards Aquifer
&amp;14 Profit &amp;&amp; Loss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2018-06-26T14:31:12Z</cp:lastPrinted>
  <dcterms:created xsi:type="dcterms:W3CDTF">2018-06-26T14:30:20Z</dcterms:created>
  <dcterms:modified xsi:type="dcterms:W3CDTF">2018-06-26T14:31:17Z</dcterms:modified>
</cp:coreProperties>
</file>