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Sheet1!$4:$4,Sheet1!$5:$5,Sheet1!$7:$7,Sheet1!$8:$8,Sheet1!$14:$14,Sheet1!$15:$15,Sheet1!$17:$17,Sheet1!$18:$18,Sheet1!$19:$19,Sheet1!$20:$20,Sheet1!$21:$21,Sheet1!$22:$22,Sheet1!$23:$23,Sheet1!$25:$25,Sheet1!$27:$27,Sheet1!$29:$29</definedName>
    <definedName name="QB_DATA_1" localSheetId="0" hidden="1">Sheet1!$32:$32,Sheet1!$34:$34,Sheet1!$35:$35,Sheet1!$39:$39,Sheet1!$40:$40,Sheet1!$43:$43,Sheet1!$44:$44,Sheet1!$46:$46,Sheet1!$48:$48,Sheet1!$49:$49,Sheet1!$53:$53,Sheet1!$54:$54,Sheet1!$56:$56,Sheet1!$57:$57,Sheet1!$60:$60,Sheet1!$61:$61</definedName>
    <definedName name="QB_DATA_2" localSheetId="0" hidden="1">Sheet1!$62:$62,Sheet1!$65:$65,Sheet1!$66:$66,Sheet1!$67:$67,Sheet1!$68:$68,Sheet1!$71:$71,Sheet1!$72:$72,Sheet1!$73:$73,Sheet1!$74:$74,Sheet1!$77:$77,Sheet1!$80:$80,Sheet1!$81:$81,Sheet1!$82:$82,Sheet1!$83:$83,Sheet1!$84:$84,Sheet1!$87:$87</definedName>
    <definedName name="QB_DATA_3" localSheetId="0" hidden="1">Sheet1!$88:$88,Sheet1!$89:$89,Sheet1!$92:$92,Sheet1!$94:$94,Sheet1!$96:$96,Sheet1!$97:$97,Sheet1!$100:$100,Sheet1!$102:$102,Sheet1!$104:$104,Sheet1!$105:$105,Sheet1!$106:$106,Sheet1!$107:$107,Sheet1!$108:$108,Sheet1!$110:$110,Sheet1!$111:$111,Sheet1!$113:$113</definedName>
    <definedName name="QB_FORMULA_0" localSheetId="0" hidden="1">Sheet1!$H$9,Sheet1!$H$10,Sheet1!$H$11,Sheet1!$H$16,Sheet1!$H$26,Sheet1!$H$30,Sheet1!$H$36,Sheet1!$H$37,Sheet1!$H$41,Sheet1!$H$45,Sheet1!$H$50,Sheet1!$H$55,Sheet1!$H$58,Sheet1!$H$63,Sheet1!$H$69,Sheet1!$H$75</definedName>
    <definedName name="QB_FORMULA_1" localSheetId="0" hidden="1">Sheet1!$H$78,Sheet1!$H$85,Sheet1!$H$90,Sheet1!$H$93,Sheet1!$H$98,Sheet1!$H$101,Sheet1!$H$109,Sheet1!$H$114,Sheet1!$H$115,Sheet1!$H$116,Sheet1!$H$117</definedName>
    <definedName name="QB_ROW_104040" localSheetId="0" hidden="1">Sheet1!$E$76</definedName>
    <definedName name="QB_ROW_104340" localSheetId="0" hidden="1">Sheet1!$E$78</definedName>
    <definedName name="QB_ROW_106250" localSheetId="0" hidden="1">Sheet1!$F$77</definedName>
    <definedName name="QB_ROW_107250" localSheetId="0" hidden="1">Sheet1!$F$104</definedName>
    <definedName name="QB_ROW_108250" localSheetId="0" hidden="1">Sheet1!$F$40</definedName>
    <definedName name="QB_ROW_109040" localSheetId="0" hidden="1">Sheet1!$E$79</definedName>
    <definedName name="QB_ROW_109340" localSheetId="0" hidden="1">Sheet1!$E$85</definedName>
    <definedName name="QB_ROW_111250" localSheetId="0" hidden="1">Sheet1!$F$84</definedName>
    <definedName name="QB_ROW_112040" localSheetId="0" hidden="1">Sheet1!$E$86</definedName>
    <definedName name="QB_ROW_112340" localSheetId="0" hidden="1">Sheet1!$E$90</definedName>
    <definedName name="QB_ROW_113250" localSheetId="0" hidden="1">Sheet1!$F$87</definedName>
    <definedName name="QB_ROW_115040" localSheetId="0" hidden="1">Sheet1!$E$91</definedName>
    <definedName name="QB_ROW_115340" localSheetId="0" hidden="1">Sheet1!$E$93</definedName>
    <definedName name="QB_ROW_121250" localSheetId="0" hidden="1">Sheet1!$F$44</definedName>
    <definedName name="QB_ROW_1240" localSheetId="0" hidden="1">Sheet1!$E$102</definedName>
    <definedName name="QB_ROW_124250" localSheetId="0" hidden="1">Sheet1!$F$88</definedName>
    <definedName name="QB_ROW_129040" localSheetId="0" hidden="1">Sheet1!$E$24</definedName>
    <definedName name="QB_ROW_129340" localSheetId="0" hidden="1">Sheet1!$E$26</definedName>
    <definedName name="QB_ROW_131340" localSheetId="0" hidden="1">Sheet1!$E$23</definedName>
    <definedName name="QB_ROW_132240" localSheetId="0" hidden="1">Sheet1!$E$18</definedName>
    <definedName name="QB_ROW_137240" localSheetId="0" hidden="1">Sheet1!$E$19</definedName>
    <definedName name="QB_ROW_138050" localSheetId="0" hidden="1">Sheet1!$F$52</definedName>
    <definedName name="QB_ROW_138350" localSheetId="0" hidden="1">Sheet1!$F$55</definedName>
    <definedName name="QB_ROW_142040" localSheetId="0" hidden="1">Sheet1!$E$13</definedName>
    <definedName name="QB_ROW_142340" localSheetId="0" hidden="1">Sheet1!$E$16</definedName>
    <definedName name="QB_ROW_144250" localSheetId="0" hidden="1">Sheet1!$F$14</definedName>
    <definedName name="QB_ROW_145350" localSheetId="0" hidden="1">Sheet1!$F$15</definedName>
    <definedName name="QB_ROW_146240" localSheetId="0" hidden="1">Sheet1!$E$27</definedName>
    <definedName name="QB_ROW_173040" localSheetId="0" hidden="1">Sheet1!$E$31</definedName>
    <definedName name="QB_ROW_173340" localSheetId="0" hidden="1">Sheet1!$E$37</definedName>
    <definedName name="QB_ROW_179250" localSheetId="0" hidden="1">Sheet1!$F$92</definedName>
    <definedName name="QB_ROW_18301" localSheetId="0" hidden="1">Sheet1!$A$117</definedName>
    <definedName name="QB_ROW_19011" localSheetId="0" hidden="1">Sheet1!$B$2</definedName>
    <definedName name="QB_ROW_19311" localSheetId="0" hidden="1">Sheet1!$B$116</definedName>
    <definedName name="QB_ROW_20031" localSheetId="0" hidden="1">Sheet1!$D$3</definedName>
    <definedName name="QB_ROW_20331" localSheetId="0" hidden="1">Sheet1!$D$10</definedName>
    <definedName name="QB_ROW_208260" localSheetId="0" hidden="1">Sheet1!$G$54</definedName>
    <definedName name="QB_ROW_21031" localSheetId="0" hidden="1">Sheet1!$D$12</definedName>
    <definedName name="QB_ROW_21331" localSheetId="0" hidden="1">Sheet1!$D$115</definedName>
    <definedName name="QB_ROW_217040" localSheetId="0" hidden="1">Sheet1!$E$59</definedName>
    <definedName name="QB_ROW_217340" localSheetId="0" hidden="1">Sheet1!$E$63</definedName>
    <definedName name="QB_ROW_218240" localSheetId="0" hidden="1">Sheet1!$E$22</definedName>
    <definedName name="QB_ROW_226250" localSheetId="0" hidden="1">Sheet1!$F$81</definedName>
    <definedName name="QB_ROW_227260" localSheetId="0" hidden="1">Sheet1!$G$53</definedName>
    <definedName name="QB_ROW_237040" localSheetId="0" hidden="1">Sheet1!$E$38</definedName>
    <definedName name="QB_ROW_237340" localSheetId="0" hidden="1">Sheet1!$E$41</definedName>
    <definedName name="QB_ROW_239040" localSheetId="0" hidden="1">Sheet1!$E$99</definedName>
    <definedName name="QB_ROW_239340" localSheetId="0" hidden="1">Sheet1!$E$101</definedName>
    <definedName name="QB_ROW_240040" localSheetId="0" hidden="1">Sheet1!$E$103</definedName>
    <definedName name="QB_ROW_240340" localSheetId="0" hidden="1">Sheet1!$E$109</definedName>
    <definedName name="QB_ROW_247250" localSheetId="0" hidden="1">Sheet1!$F$80</definedName>
    <definedName name="QB_ROW_252040" localSheetId="0" hidden="1">Sheet1!$E$28</definedName>
    <definedName name="QB_ROW_252340" localSheetId="0" hidden="1">Sheet1!$E$30</definedName>
    <definedName name="QB_ROW_254250" localSheetId="0" hidden="1">Sheet1!$F$82</definedName>
    <definedName name="QB_ROW_255250" localSheetId="0" hidden="1">Sheet1!$F$83</definedName>
    <definedName name="QB_ROW_261040" localSheetId="0" hidden="1">Sheet1!$E$95</definedName>
    <definedName name="QB_ROW_261340" localSheetId="0" hidden="1">Sheet1!$E$98</definedName>
    <definedName name="QB_ROW_284250" localSheetId="0" hidden="1">Sheet1!$F$8</definedName>
    <definedName name="QB_ROW_289250" localSheetId="0" hidden="1">Sheet1!$F$108</definedName>
    <definedName name="QB_ROW_291250" localSheetId="0" hidden="1">Sheet1!$F$7</definedName>
    <definedName name="QB_ROW_320240" localSheetId="0" hidden="1">Sheet1!$E$110</definedName>
    <definedName name="QB_ROW_332250" localSheetId="0" hidden="1">Sheet1!$F$39</definedName>
    <definedName name="QB_ROW_334340" localSheetId="0" hidden="1">Sheet1!$E$94</definedName>
    <definedName name="QB_ROW_341250" localSheetId="0" hidden="1">Sheet1!$F$62</definedName>
    <definedName name="QB_ROW_342040" localSheetId="0" hidden="1">Sheet1!$E$64</definedName>
    <definedName name="QB_ROW_342340" localSheetId="0" hidden="1">Sheet1!$E$69</definedName>
    <definedName name="QB_ROW_343040" localSheetId="0" hidden="1">Sheet1!$E$70</definedName>
    <definedName name="QB_ROW_343340" localSheetId="0" hidden="1">Sheet1!$E$75</definedName>
    <definedName name="QB_ROW_345250" localSheetId="0" hidden="1">Sheet1!$F$71</definedName>
    <definedName name="QB_ROW_348250" localSheetId="0" hidden="1">Sheet1!$F$72</definedName>
    <definedName name="QB_ROW_354250" localSheetId="0" hidden="1">Sheet1!$F$29</definedName>
    <definedName name="QB_ROW_360250" localSheetId="0" hidden="1">Sheet1!$F$73</definedName>
    <definedName name="QB_ROW_365250" localSheetId="0" hidden="1">Sheet1!$F$60</definedName>
    <definedName name="QB_ROW_371240" localSheetId="0" hidden="1">Sheet1!$E$111</definedName>
    <definedName name="QB_ROW_372040" localSheetId="0" hidden="1">Sheet1!$E$6</definedName>
    <definedName name="QB_ROW_372340" localSheetId="0" hidden="1">Sheet1!$E$9</definedName>
    <definedName name="QB_ROW_389250" localSheetId="0" hidden="1">Sheet1!$F$66</definedName>
    <definedName name="QB_ROW_391250" localSheetId="0" hidden="1">Sheet1!$F$107</definedName>
    <definedName name="QB_ROW_406250" localSheetId="0" hidden="1">Sheet1!$F$96</definedName>
    <definedName name="QB_ROW_408250" localSheetId="0" hidden="1">Sheet1!$F$97</definedName>
    <definedName name="QB_ROW_410250" localSheetId="0" hidden="1">Sheet1!$F$25</definedName>
    <definedName name="QB_ROW_411240" localSheetId="0" hidden="1">Sheet1!$E$20</definedName>
    <definedName name="QB_ROW_41340" localSheetId="0" hidden="1">Sheet1!$E$5</definedName>
    <definedName name="QB_ROW_414250" localSheetId="0" hidden="1">Sheet1!$F$65</definedName>
    <definedName name="QB_ROW_431250" localSheetId="0" hidden="1">Sheet1!$F$89</definedName>
    <definedName name="QB_ROW_435260" localSheetId="0" hidden="1">Sheet1!$G$34</definedName>
    <definedName name="QB_ROW_436250" localSheetId="0" hidden="1">Sheet1!$F$61</definedName>
    <definedName name="QB_ROW_446250" localSheetId="0" hidden="1">Sheet1!$F$68</definedName>
    <definedName name="QB_ROW_449350" localSheetId="0" hidden="1">Sheet1!$F$74</definedName>
    <definedName name="QB_ROW_451250" localSheetId="0" hidden="1">Sheet1!$F$56</definedName>
    <definedName name="QB_ROW_452250" localSheetId="0" hidden="1">Sheet1!$F$57</definedName>
    <definedName name="QB_ROW_456250" localSheetId="0" hidden="1">Sheet1!$F$67</definedName>
    <definedName name="QB_ROW_46040" localSheetId="0" hidden="1">Sheet1!$E$42</definedName>
    <definedName name="QB_ROW_46340" localSheetId="0" hidden="1">Sheet1!$E$45</definedName>
    <definedName name="QB_ROW_467040" localSheetId="0" hidden="1">Sheet1!$E$112</definedName>
    <definedName name="QB_ROW_467340" localSheetId="0" hidden="1">Sheet1!$E$114</definedName>
    <definedName name="QB_ROW_468250" localSheetId="0" hidden="1">Sheet1!$F$113</definedName>
    <definedName name="QB_ROW_47240" localSheetId="0" hidden="1">Sheet1!$E$46</definedName>
    <definedName name="QB_ROW_48250" localSheetId="0" hidden="1">Sheet1!$F$43</definedName>
    <definedName name="QB_ROW_50250" localSheetId="0" hidden="1">Sheet1!$F$100</definedName>
    <definedName name="QB_ROW_51250" localSheetId="0" hidden="1">Sheet1!$F$105</definedName>
    <definedName name="QB_ROW_52250" localSheetId="0" hidden="1">Sheet1!$F$106</definedName>
    <definedName name="QB_ROW_61240" localSheetId="0" hidden="1">Sheet1!$E$4</definedName>
    <definedName name="QB_ROW_71250" localSheetId="0" hidden="1">Sheet1!$F$32</definedName>
    <definedName name="QB_ROW_74050" localSheetId="0" hidden="1">Sheet1!$F$33</definedName>
    <definedName name="QB_ROW_74260" localSheetId="0" hidden="1">Sheet1!$G$35</definedName>
    <definedName name="QB_ROW_74350" localSheetId="0" hidden="1">Sheet1!$F$36</definedName>
    <definedName name="QB_ROW_78240" localSheetId="0" hidden="1">Sheet1!$E$21</definedName>
    <definedName name="QB_ROW_86321" localSheetId="0" hidden="1">Sheet1!$C$11</definedName>
    <definedName name="QB_ROW_91240" localSheetId="0" hidden="1">Sheet1!$E$17</definedName>
    <definedName name="QB_ROW_94040" localSheetId="0" hidden="1">Sheet1!$E$47</definedName>
    <definedName name="QB_ROW_94340" localSheetId="0" hidden="1">Sheet1!$E$50</definedName>
    <definedName name="QB_ROW_95250" localSheetId="0" hidden="1">Sheet1!$F$48</definedName>
    <definedName name="QB_ROW_96250" localSheetId="0" hidden="1">Sheet1!$F$49</definedName>
    <definedName name="QB_ROW_97040" localSheetId="0" hidden="1">Sheet1!$E$51</definedName>
    <definedName name="QB_ROW_97340" localSheetId="0" hidden="1">Sheet1!$E$58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H116" i="1"/>
  <c r="H115" i="1"/>
  <c r="H114" i="1"/>
  <c r="H109" i="1"/>
  <c r="H101" i="1"/>
  <c r="H98" i="1"/>
  <c r="H93" i="1"/>
  <c r="H90" i="1"/>
  <c r="H85" i="1"/>
  <c r="H78" i="1"/>
  <c r="H75" i="1"/>
  <c r="H69" i="1"/>
  <c r="H63" i="1"/>
  <c r="H58" i="1"/>
  <c r="H55" i="1"/>
  <c r="H50" i="1"/>
  <c r="H45" i="1"/>
  <c r="H41" i="1"/>
  <c r="H37" i="1"/>
  <c r="H36" i="1"/>
  <c r="H30" i="1"/>
  <c r="H26" i="1"/>
  <c r="H16" i="1"/>
  <c r="H11" i="1"/>
  <c r="H10" i="1"/>
  <c r="H9" i="1"/>
</calcChain>
</file>

<file path=xl/sharedStrings.xml><?xml version="1.0" encoding="utf-8"?>
<sst xmlns="http://schemas.openxmlformats.org/spreadsheetml/2006/main" count="117" uniqueCount="117">
  <si>
    <t>Aug 16</t>
  </si>
  <si>
    <t>Ordinary Income/Expense</t>
  </si>
  <si>
    <t>Income</t>
  </si>
  <si>
    <t>4400.0 · Interest Income</t>
  </si>
  <si>
    <t>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</si>
  <si>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</si>
  <si>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</si>
  <si>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</si>
  <si>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</si>
  <si>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</si>
  <si>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</si>
  <si>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</si>
  <si>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</si>
  <si>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</si>
  <si>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</si>
  <si>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</si>
  <si>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</si>
  <si>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</si>
  <si>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</si>
  <si>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</si>
  <si>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</si>
  <si>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</si>
  <si>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</si>
  <si>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</si>
  <si>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</si>
  <si>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</si>
  <si>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</si>
  <si>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</si>
  <si>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</si>
  <si>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</si>
  <si>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</si>
  <si>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</si>
  <si>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</si>
  <si>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</si>
  <si>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</si>
  <si>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</si>
  <si>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</si>
  <si>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</si>
  <si>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</si>
  <si>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</si>
  <si>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</si>
  <si>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</si>
  <si>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6065.1 · Directors Travel/Meals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</si>
  <si>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</si>
  <si>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</si>
  <si>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</si>
  <si>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</si>
  <si>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</si>
  <si>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</si>
  <si>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</si>
  <si>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</si>
  <si>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</si>
  <si>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</si>
  <si>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6080.33 · Neighborhoods and Schools</t>
  </si>
  <si>
    <t>Total 6080.20 · OUTREACH</t>
  </si>
  <si>
    <t>6080.28 · Contracted Support</t>
  </si>
  <si>
    <t>6080.29 · Equipment and Supplies</t>
  </si>
  <si>
    <t>Total 6080.0 · EDUCATION AND OUTREACH</t>
  </si>
  <si>
    <t>6081.0 · REGULATORY COMPLIANCE</t>
  </si>
  <si>
    <t>6081.2 · Well Sampling and Services</t>
  </si>
  <si>
    <t>6081.4 · Conferences and Seminars</t>
  </si>
  <si>
    <t>6081.6 · Equipment and Supplies</t>
  </si>
  <si>
    <t>Total 6081.0 · REGULATORY COMPLIANCE</t>
  </si>
  <si>
    <t>6084.92 · GENERAL MANAGEMENT</t>
  </si>
  <si>
    <t>6086.3 · Contracted Support</t>
  </si>
  <si>
    <t>6087.0 · HCP-Completion Project</t>
  </si>
  <si>
    <t>6088.1 · Mgmt Consultant Contract</t>
  </si>
  <si>
    <t>6088.6 · Conferences and Seminars</t>
  </si>
  <si>
    <t>Total 6084.92 · GENERAL MANAGEMENT</t>
  </si>
  <si>
    <t>6089.0 · AQUIFER SCIENCE</t>
  </si>
  <si>
    <t>6089.2 · Water Chemistry Studies</t>
  </si>
  <si>
    <t>6089.3 · Monitor Wells, Equipment /Suppl</t>
  </si>
  <si>
    <t>6089.5 · Conferences and Seminars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</si>
  <si>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</si>
  <si>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</si>
  <si>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</si>
  <si>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</si>
  <si>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</si>
  <si>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</si>
  <si>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</si>
  <si>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</si>
  <si>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</si>
  <si>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</si>
  <si>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</si>
  <si>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</si>
  <si>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</si>
  <si>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</si>
  <si>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6164.0 · Redistricting</t>
  </si>
  <si>
    <t>6168.3 · DSWW TPDES</t>
  </si>
  <si>
    <t>Total 6160.0 · LEGAL SERVICES</t>
  </si>
  <si>
    <t>6170.0 · PROFESSIONAL SERVICES</t>
  </si>
  <si>
    <t>6178.0 · Elections</t>
  </si>
  <si>
    <t>Total 6170.0 · PROFESSIONAL SERVICES</t>
  </si>
  <si>
    <t>6179.0 · LEGISLATION</t>
  </si>
  <si>
    <t>6184.0 · DISCRETIONARY FUNDS</t>
  </si>
  <si>
    <t>6184.1 · Principal BS</t>
  </si>
  <si>
    <t>6184.3 · GM JD</t>
  </si>
  <si>
    <t>Total 6184.0 · DISCRETIONARY FUNDS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</si>
  <si>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</si>
  <si>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</si>
  <si>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</si>
  <si>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</si>
  <si>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</si>
  <si>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</si>
  <si>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</si>
  <si>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</si>
  <si>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</si>
  <si>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</si>
  <si>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</si>
  <si>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6600.0 · Bad Debt Expense</t>
  </si>
  <si>
    <t>6690.0 · Reconciliation Discrepancies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</si>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</sst>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8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53.2851562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414.05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>
        <v>5807.57</v>
      </c>
    </row>
    <row r="6" spans="1:8" x14ac:dyDescent="0.25">
      <c r="A6" s="1"/>
      <c r="B6" s="1"/>
      <c r="C6" s="1"/>
      <c r="D6" s="1"/>
      <c r="E6" s="1" t="s">
        <v>5</v>
      </c>
      <c r="F6" s="1"/>
      <c r="G6" s="1"/>
      <c r="H6" s="2"/>
    </row>
    <row r="7" spans="1:8" x14ac:dyDescent="0.25">
      <c r="A7" s="1"/>
      <c r="B7" s="1"/>
      <c r="C7" s="1"/>
      <c r="D7" s="1"/>
      <c r="E7" s="1"/>
      <c r="F7" s="1" t="s">
        <v>6</v>
      </c>
      <c r="G7" s="1"/>
      <c r="H7" s="2">
        <v>1300</v>
      </c>
    </row>
    <row r="8" spans="1:8" ht="15.75" thickBot="1" x14ac:dyDescent="0.3">
      <c r="A8" s="1"/>
      <c r="B8" s="1"/>
      <c r="C8" s="1"/>
      <c r="D8" s="1"/>
      <c r="E8" s="1"/>
      <c r="F8" s="1" t="s">
        <v>7</v>
      </c>
      <c r="G8" s="1"/>
      <c r="H8" s="3">
        <v>300</v>
      </c>
    </row>
    <row r="9" spans="1:8" ht="15.75" thickBot="1" x14ac:dyDescent="0.3">
      <c r="A9" s="1"/>
      <c r="B9" s="1"/>
      <c r="C9" s="1"/>
      <c r="D9" s="1"/>
      <c r="E9" s="1" t="s">
        <v>8</v>
      </c>
      <c r="F9" s="1"/>
      <c r="G9" s="1"/>
      <c r="H9" s="4">
        <f>ROUND(SUM(H6:H8),5)</f>
        <v>1600</v>
      </c>
    </row>
    <row r="10" spans="1:8" ht="15.75" thickBot="1" x14ac:dyDescent="0.3">
      <c r="A10" s="1"/>
      <c r="B10" s="1"/>
      <c r="C10" s="1"/>
      <c r="D10" s="1" t="s">
        <v>9</v>
      </c>
      <c r="E10" s="1"/>
      <c r="F10" s="1"/>
      <c r="G10" s="1"/>
      <c r="H10" s="5">
        <f>ROUND(SUM(H3:H5)+H9,5)</f>
        <v>7821.62</v>
      </c>
    </row>
    <row r="11" spans="1:8" x14ac:dyDescent="0.25">
      <c r="A11" s="1"/>
      <c r="B11" s="1"/>
      <c r="C11" s="1" t="s">
        <v>10</v>
      </c>
      <c r="D11" s="1"/>
      <c r="E11" s="1"/>
      <c r="F11" s="1"/>
      <c r="G11" s="1"/>
      <c r="H11" s="2">
        <f>H10</f>
        <v>7821.62</v>
      </c>
    </row>
    <row r="12" spans="1:8" x14ac:dyDescent="0.25">
      <c r="A12" s="1"/>
      <c r="B12" s="1"/>
      <c r="C12" s="1"/>
      <c r="D12" s="1" t="s">
        <v>11</v>
      </c>
      <c r="E12" s="1"/>
      <c r="F12" s="1"/>
      <c r="G12" s="1"/>
      <c r="H12" s="2"/>
    </row>
    <row r="13" spans="1:8" x14ac:dyDescent="0.25">
      <c r="A13" s="1"/>
      <c r="B13" s="1"/>
      <c r="C13" s="1"/>
      <c r="D13" s="1"/>
      <c r="E13" s="1" t="s">
        <v>12</v>
      </c>
      <c r="F13" s="1"/>
      <c r="G13" s="1"/>
      <c r="H13" s="2"/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1053.6199999999999</v>
      </c>
    </row>
    <row r="15" spans="1:8" ht="15.75" thickBot="1" x14ac:dyDescent="0.3">
      <c r="A15" s="1"/>
      <c r="B15" s="1"/>
      <c r="C15" s="1"/>
      <c r="D15" s="1"/>
      <c r="E15" s="1"/>
      <c r="F15" s="1" t="s">
        <v>14</v>
      </c>
      <c r="G15" s="1"/>
      <c r="H15" s="6">
        <v>1312.95</v>
      </c>
    </row>
    <row r="16" spans="1:8" x14ac:dyDescent="0.25">
      <c r="A16" s="1"/>
      <c r="B16" s="1"/>
      <c r="C16" s="1"/>
      <c r="D16" s="1"/>
      <c r="E16" s="1" t="s">
        <v>15</v>
      </c>
      <c r="F16" s="1"/>
      <c r="G16" s="1"/>
      <c r="H16" s="2">
        <f>ROUND(SUM(H13:H15),5)</f>
        <v>2366.5700000000002</v>
      </c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>
        <v>315.47000000000003</v>
      </c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>
        <v>325</v>
      </c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>
        <v>1166.94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v>263.86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v>32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1000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515.05999999999995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/>
    </row>
    <row r="25" spans="1:8" ht="15.75" thickBot="1" x14ac:dyDescent="0.3">
      <c r="A25" s="1"/>
      <c r="B25" s="1"/>
      <c r="C25" s="1"/>
      <c r="D25" s="1"/>
      <c r="E25" s="1"/>
      <c r="F25" s="1" t="s">
        <v>24</v>
      </c>
      <c r="G25" s="1"/>
      <c r="H25" s="6">
        <v>1000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f>ROUND(SUM(H24:H25),5)</f>
        <v>1000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622.11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/>
    </row>
    <row r="29" spans="1:8" ht="15.75" thickBot="1" x14ac:dyDescent="0.3">
      <c r="A29" s="1"/>
      <c r="B29" s="1"/>
      <c r="C29" s="1"/>
      <c r="D29" s="1"/>
      <c r="E29" s="1"/>
      <c r="F29" s="1" t="s">
        <v>28</v>
      </c>
      <c r="G29" s="1"/>
      <c r="H29" s="6">
        <v>151.28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f>ROUND(SUM(H28:H29),5)</f>
        <v>151.28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/>
    </row>
    <row r="32" spans="1:8" x14ac:dyDescent="0.25">
      <c r="A32" s="1"/>
      <c r="B32" s="1"/>
      <c r="C32" s="1"/>
      <c r="D32" s="1"/>
      <c r="E32" s="1"/>
      <c r="F32" s="1" t="s">
        <v>31</v>
      </c>
      <c r="G32" s="1"/>
      <c r="H32" s="2">
        <v>1115.21</v>
      </c>
    </row>
    <row r="33" spans="1:8" x14ac:dyDescent="0.25">
      <c r="A33" s="1"/>
      <c r="B33" s="1"/>
      <c r="C33" s="1"/>
      <c r="D33" s="1"/>
      <c r="E33" s="1"/>
      <c r="F33" s="1" t="s">
        <v>32</v>
      </c>
      <c r="G33" s="1"/>
      <c r="H33" s="2"/>
    </row>
    <row r="34" spans="1:8" x14ac:dyDescent="0.25">
      <c r="A34" s="1"/>
      <c r="B34" s="1"/>
      <c r="C34" s="1"/>
      <c r="D34" s="1"/>
      <c r="E34" s="1"/>
      <c r="F34" s="1"/>
      <c r="G34" s="1" t="s">
        <v>33</v>
      </c>
      <c r="H34" s="2">
        <v>39.950000000000003</v>
      </c>
    </row>
    <row r="35" spans="1:8" ht="15.75" thickBot="1" x14ac:dyDescent="0.3">
      <c r="A35" s="1"/>
      <c r="B35" s="1"/>
      <c r="C35" s="1"/>
      <c r="D35" s="1"/>
      <c r="E35" s="1"/>
      <c r="F35" s="1"/>
      <c r="G35" s="1" t="s">
        <v>34</v>
      </c>
      <c r="H35" s="3">
        <v>1063.17</v>
      </c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5">
        <f>ROUND(SUM(H33:H35),5)</f>
        <v>1103.1199999999999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ROUND(SUM(H31:H32)+H36,5)</f>
        <v>2218.33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>
        <v>906.41</v>
      </c>
    </row>
    <row r="40" spans="1:8" ht="15.75" thickBot="1" x14ac:dyDescent="0.3">
      <c r="A40" s="1"/>
      <c r="B40" s="1"/>
      <c r="C40" s="1"/>
      <c r="D40" s="1"/>
      <c r="E40" s="1"/>
      <c r="F40" s="1" t="s">
        <v>39</v>
      </c>
      <c r="G40" s="1"/>
      <c r="H40" s="6">
        <v>94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>
        <f>ROUND(SUM(H38:H40),5)</f>
        <v>1000.41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/>
    </row>
    <row r="43" spans="1:8" x14ac:dyDescent="0.25">
      <c r="A43" s="1"/>
      <c r="B43" s="1"/>
      <c r="C43" s="1"/>
      <c r="D43" s="1"/>
      <c r="E43" s="1"/>
      <c r="F43" s="1" t="s">
        <v>42</v>
      </c>
      <c r="G43" s="1"/>
      <c r="H43" s="2">
        <v>86.4</v>
      </c>
    </row>
    <row r="44" spans="1:8" ht="15.75" thickBot="1" x14ac:dyDescent="0.3">
      <c r="A44" s="1"/>
      <c r="B44" s="1"/>
      <c r="C44" s="1"/>
      <c r="D44" s="1"/>
      <c r="E44" s="1"/>
      <c r="F44" s="1" t="s">
        <v>43</v>
      </c>
      <c r="G44" s="1"/>
      <c r="H44" s="6">
        <v>461.5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f>ROUND(SUM(H42:H44),5)</f>
        <v>547.9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v>3250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>
        <v>125</v>
      </c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6">
        <v>446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ROUND(SUM(H47:H49),5)</f>
        <v>571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/>
    </row>
    <row r="53" spans="1:8" x14ac:dyDescent="0.25">
      <c r="A53" s="1"/>
      <c r="B53" s="1"/>
      <c r="C53" s="1"/>
      <c r="D53" s="1"/>
      <c r="E53" s="1"/>
      <c r="F53" s="1"/>
      <c r="G53" s="1" t="s">
        <v>52</v>
      </c>
      <c r="H53" s="2">
        <v>1820.46</v>
      </c>
    </row>
    <row r="54" spans="1:8" ht="15.75" thickBot="1" x14ac:dyDescent="0.3">
      <c r="A54" s="1"/>
      <c r="B54" s="1"/>
      <c r="C54" s="1"/>
      <c r="D54" s="1"/>
      <c r="E54" s="1"/>
      <c r="F54" s="1"/>
      <c r="G54" s="1" t="s">
        <v>53</v>
      </c>
      <c r="H54" s="6">
        <v>1789.37</v>
      </c>
    </row>
    <row r="55" spans="1:8" x14ac:dyDescent="0.25">
      <c r="A55" s="1"/>
      <c r="B55" s="1"/>
      <c r="C55" s="1"/>
      <c r="D55" s="1"/>
      <c r="E55" s="1"/>
      <c r="F55" s="1" t="s">
        <v>54</v>
      </c>
      <c r="G55" s="1"/>
      <c r="H55" s="2">
        <f>ROUND(SUM(H52:H54),5)</f>
        <v>3609.83</v>
      </c>
    </row>
    <row r="56" spans="1:8" x14ac:dyDescent="0.25">
      <c r="A56" s="1"/>
      <c r="B56" s="1"/>
      <c r="C56" s="1"/>
      <c r="D56" s="1"/>
      <c r="E56" s="1"/>
      <c r="F56" s="1" t="s">
        <v>55</v>
      </c>
      <c r="G56" s="1"/>
      <c r="H56" s="2">
        <v>825</v>
      </c>
    </row>
    <row r="57" spans="1:8" ht="15.75" thickBot="1" x14ac:dyDescent="0.3">
      <c r="A57" s="1"/>
      <c r="B57" s="1"/>
      <c r="C57" s="1"/>
      <c r="D57" s="1"/>
      <c r="E57" s="1"/>
      <c r="F57" s="1" t="s">
        <v>56</v>
      </c>
      <c r="G57" s="1"/>
      <c r="H57" s="6">
        <v>314.77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>
        <f>ROUND(H51+SUM(H55:H57),5)</f>
        <v>4749.6000000000004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/>
    </row>
    <row r="60" spans="1:8" x14ac:dyDescent="0.25">
      <c r="A60" s="1"/>
      <c r="B60" s="1"/>
      <c r="C60" s="1"/>
      <c r="D60" s="1"/>
      <c r="E60" s="1"/>
      <c r="F60" s="1" t="s">
        <v>59</v>
      </c>
      <c r="G60" s="1"/>
      <c r="H60" s="2">
        <v>3867.43</v>
      </c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v>116.5</v>
      </c>
    </row>
    <row r="62" spans="1:8" ht="15.75" thickBot="1" x14ac:dyDescent="0.3">
      <c r="A62" s="1"/>
      <c r="B62" s="1"/>
      <c r="C62" s="1"/>
      <c r="D62" s="1"/>
      <c r="E62" s="1"/>
      <c r="F62" s="1" t="s">
        <v>61</v>
      </c>
      <c r="G62" s="1"/>
      <c r="H62" s="6">
        <v>906.37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>
        <f>ROUND(SUM(H59:H62),5)</f>
        <v>4890.3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/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2263.67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440</v>
      </c>
    </row>
    <row r="67" spans="1:8" x14ac:dyDescent="0.25">
      <c r="A67" s="1"/>
      <c r="B67" s="1"/>
      <c r="C67" s="1"/>
      <c r="D67" s="1"/>
      <c r="E67" s="1"/>
      <c r="F67" s="1" t="s">
        <v>66</v>
      </c>
      <c r="G67" s="1"/>
      <c r="H67" s="2">
        <v>4840</v>
      </c>
    </row>
    <row r="68" spans="1:8" ht="15.75" thickBot="1" x14ac:dyDescent="0.3">
      <c r="A68" s="1"/>
      <c r="B68" s="1"/>
      <c r="C68" s="1"/>
      <c r="D68" s="1"/>
      <c r="E68" s="1"/>
      <c r="F68" s="1" t="s">
        <v>67</v>
      </c>
      <c r="G68" s="1"/>
      <c r="H68" s="6">
        <v>62.64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>
        <f>ROUND(SUM(H64:H68),5)</f>
        <v>7606.31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/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3111.86</v>
      </c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10121.129999999999</v>
      </c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531.5</v>
      </c>
    </row>
    <row r="74" spans="1:8" ht="15.75" thickBot="1" x14ac:dyDescent="0.3">
      <c r="A74" s="1"/>
      <c r="B74" s="1"/>
      <c r="C74" s="1"/>
      <c r="D74" s="1"/>
      <c r="E74" s="1"/>
      <c r="F74" s="1" t="s">
        <v>73</v>
      </c>
      <c r="G74" s="1"/>
      <c r="H74" s="6">
        <v>727.62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>
        <f>ROUND(SUM(H70:H74),5)</f>
        <v>14492.11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/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6">
        <v>384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ROUND(SUM(H76:H77),5)</f>
        <v>384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0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0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1220.74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931.03</v>
      </c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6">
        <v>119.28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ROUND(SUM(H79:H84),5)</f>
        <v>2271.0500000000002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/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8195.5</v>
      </c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112.5</v>
      </c>
    </row>
    <row r="89" spans="1:8" ht="15.75" thickBot="1" x14ac:dyDescent="0.3">
      <c r="A89" s="1"/>
      <c r="B89" s="1"/>
      <c r="C89" s="1"/>
      <c r="D89" s="1"/>
      <c r="E89" s="1"/>
      <c r="F89" s="1" t="s">
        <v>88</v>
      </c>
      <c r="G89" s="1"/>
      <c r="H89" s="6">
        <v>3570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>
        <f>ROUND(SUM(H86:H89),5)</f>
        <v>11878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/>
    </row>
    <row r="92" spans="1:8" ht="15.75" thickBot="1" x14ac:dyDescent="0.3">
      <c r="A92" s="1"/>
      <c r="B92" s="1"/>
      <c r="C92" s="1"/>
      <c r="D92" s="1"/>
      <c r="E92" s="1"/>
      <c r="F92" s="1" t="s">
        <v>91</v>
      </c>
      <c r="G92" s="1"/>
      <c r="H92" s="6">
        <v>1088.3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>
        <f>ROUND(SUM(H91:H92),5)</f>
        <v>1088.3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>
        <v>2000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/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2251</v>
      </c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6">
        <v>1500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ROUND(SUM(H95:H97),5)</f>
        <v>3751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/>
    </row>
    <row r="100" spans="1:8" ht="15.75" thickBot="1" x14ac:dyDescent="0.3">
      <c r="A100" s="1"/>
      <c r="B100" s="1"/>
      <c r="C100" s="1"/>
      <c r="D100" s="1"/>
      <c r="E100" s="1"/>
      <c r="F100" s="1" t="s">
        <v>99</v>
      </c>
      <c r="G100" s="1"/>
      <c r="H100" s="6">
        <v>105648.22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>
        <f>ROUND(SUM(H99:H100),5)</f>
        <v>105648.22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>
        <v>91.16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/>
    </row>
    <row r="104" spans="1:8" x14ac:dyDescent="0.25">
      <c r="A104" s="1"/>
      <c r="B104" s="1"/>
      <c r="C104" s="1"/>
      <c r="D104" s="1"/>
      <c r="E104" s="1"/>
      <c r="F104" s="1" t="s">
        <v>103</v>
      </c>
      <c r="G104" s="1"/>
      <c r="H104" s="2">
        <v>229</v>
      </c>
    </row>
    <row r="105" spans="1:8" x14ac:dyDescent="0.25">
      <c r="A105" s="1"/>
      <c r="B105" s="1"/>
      <c r="C105" s="1"/>
      <c r="D105" s="1"/>
      <c r="E105" s="1"/>
      <c r="F105" s="1" t="s">
        <v>104</v>
      </c>
      <c r="G105" s="1"/>
      <c r="H105" s="2">
        <v>8168.88</v>
      </c>
    </row>
    <row r="106" spans="1:8" x14ac:dyDescent="0.25">
      <c r="A106" s="1"/>
      <c r="B106" s="1"/>
      <c r="C106" s="1"/>
      <c r="D106" s="1"/>
      <c r="E106" s="1"/>
      <c r="F106" s="1" t="s">
        <v>105</v>
      </c>
      <c r="G106" s="1"/>
      <c r="H106" s="2">
        <v>7689.6</v>
      </c>
    </row>
    <row r="107" spans="1:8" x14ac:dyDescent="0.25">
      <c r="A107" s="1"/>
      <c r="B107" s="1"/>
      <c r="C107" s="1"/>
      <c r="D107" s="1"/>
      <c r="E107" s="1"/>
      <c r="F107" s="1" t="s">
        <v>106</v>
      </c>
      <c r="G107" s="1"/>
      <c r="H107" s="2">
        <v>0</v>
      </c>
    </row>
    <row r="108" spans="1:8" ht="15.75" thickBot="1" x14ac:dyDescent="0.3">
      <c r="A108" s="1"/>
      <c r="B108" s="1"/>
      <c r="C108" s="1"/>
      <c r="D108" s="1"/>
      <c r="E108" s="1"/>
      <c r="F108" s="1" t="s">
        <v>107</v>
      </c>
      <c r="G108" s="1"/>
      <c r="H108" s="6">
        <v>-1566.42</v>
      </c>
    </row>
    <row r="109" spans="1:8" x14ac:dyDescent="0.25">
      <c r="A109" s="1"/>
      <c r="B109" s="1"/>
      <c r="C109" s="1"/>
      <c r="D109" s="1"/>
      <c r="E109" s="1" t="s">
        <v>108</v>
      </c>
      <c r="F109" s="1"/>
      <c r="G109" s="1"/>
      <c r="H109" s="2">
        <f>ROUND(SUM(H103:H108),5)</f>
        <v>14521.06</v>
      </c>
    </row>
    <row r="110" spans="1:8" x14ac:dyDescent="0.25">
      <c r="A110" s="1"/>
      <c r="B110" s="1"/>
      <c r="C110" s="1"/>
      <c r="D110" s="1"/>
      <c r="E110" s="1" t="s">
        <v>109</v>
      </c>
      <c r="F110" s="1"/>
      <c r="G110" s="1"/>
      <c r="H110" s="2">
        <v>186375</v>
      </c>
    </row>
    <row r="111" spans="1:8" x14ac:dyDescent="0.25">
      <c r="A111" s="1"/>
      <c r="B111" s="1"/>
      <c r="C111" s="1"/>
      <c r="D111" s="1"/>
      <c r="E111" s="1" t="s">
        <v>110</v>
      </c>
      <c r="F111" s="1"/>
      <c r="G111" s="1"/>
      <c r="H111" s="2">
        <v>60</v>
      </c>
    </row>
    <row r="112" spans="1:8" x14ac:dyDescent="0.25">
      <c r="A112" s="1"/>
      <c r="B112" s="1"/>
      <c r="C112" s="1"/>
      <c r="D112" s="1"/>
      <c r="E112" s="1" t="s">
        <v>111</v>
      </c>
      <c r="F112" s="1"/>
      <c r="G112" s="1"/>
      <c r="H112" s="2"/>
    </row>
    <row r="113" spans="1:8" ht="15.75" thickBot="1" x14ac:dyDescent="0.3">
      <c r="A113" s="1"/>
      <c r="B113" s="1"/>
      <c r="C113" s="1"/>
      <c r="D113" s="1"/>
      <c r="E113" s="1"/>
      <c r="F113" s="1" t="s">
        <v>112</v>
      </c>
      <c r="G113" s="1"/>
      <c r="H113" s="3">
        <v>109141.34</v>
      </c>
    </row>
    <row r="114" spans="1:8" ht="15.75" thickBot="1" x14ac:dyDescent="0.3">
      <c r="A114" s="1"/>
      <c r="B114" s="1"/>
      <c r="C114" s="1"/>
      <c r="D114" s="1"/>
      <c r="E114" s="1" t="s">
        <v>113</v>
      </c>
      <c r="F114" s="1"/>
      <c r="G114" s="1"/>
      <c r="H114" s="4">
        <f>ROUND(SUM(H112:H113),5)</f>
        <v>109141.34</v>
      </c>
    </row>
    <row r="115" spans="1:8" ht="15.75" thickBot="1" x14ac:dyDescent="0.3">
      <c r="A115" s="1"/>
      <c r="B115" s="1"/>
      <c r="C115" s="1"/>
      <c r="D115" s="1" t="s">
        <v>114</v>
      </c>
      <c r="E115" s="1"/>
      <c r="F115" s="1"/>
      <c r="G115" s="1"/>
      <c r="H115" s="4">
        <f>ROUND(H12+SUM(H16:H23)+SUM(H26:H27)+H30+H37+H41+SUM(H45:H46)+H50+H58+H63+H69+H75+H78+H85+H90+SUM(H93:H94)+H98+SUM(H101:H102)+SUM(H109:H111)+H114,5)</f>
        <v>484293.38</v>
      </c>
    </row>
    <row r="116" spans="1:8" ht="15.75" thickBot="1" x14ac:dyDescent="0.3">
      <c r="A116" s="1"/>
      <c r="B116" s="1" t="s">
        <v>115</v>
      </c>
      <c r="C116" s="1"/>
      <c r="D116" s="1"/>
      <c r="E116" s="1"/>
      <c r="F116" s="1"/>
      <c r="G116" s="1"/>
      <c r="H116" s="4">
        <f>ROUND(H2+H11-H115,5)</f>
        <v>-476471.76</v>
      </c>
    </row>
    <row r="117" spans="1:8" s="8" customFormat="1" ht="12" thickBot="1" x14ac:dyDescent="0.25">
      <c r="A117" s="1" t="s">
        <v>116</v>
      </c>
      <c r="B117" s="1"/>
      <c r="C117" s="1"/>
      <c r="D117" s="1"/>
      <c r="E117" s="1"/>
      <c r="F117" s="1"/>
      <c r="G117" s="1"/>
      <c r="H117" s="7">
        <f>H116</f>
        <v>-476471.76</v>
      </c>
    </row>
    <row r="118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August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2017-07-23T02:41:21Z</cp:lastPrinted>
  <dcterms:created xsi:type="dcterms:W3CDTF">2017-07-23T02:40:57Z</dcterms:created>
  <dcterms:modified xsi:type="dcterms:W3CDTF">2017-07-23T02:41:50Z</dcterms:modified>
</cp:coreProperties>
</file>