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1490" windowHeight="1617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Sheet1!$30:$30,Sheet1!$33:$33,Sheet1!$34:$34,Sheet1!$35:$35,Sheet1!$42:$42,Sheet1!$43:$43,Sheet1!$44:$44,Sheet1!$45:$45,Sheet1!$46:$46,Sheet1!$51:$51,Sheet1!$52:$52,Sheet1!$53:$53,Sheet1!$54:$54</definedName>
    <definedName name="QB_FORMULA_0" localSheetId="0" hidden="1">Sheet1!$F$10,Sheet1!$F$13,Sheet1!$F$16,Sheet1!$F$21,Sheet1!$F$22,Sheet1!$F$31,Sheet1!$F$36,Sheet1!$F$37,Sheet1!$F$47,Sheet1!$F$48,Sheet1!$F$49,Sheet1!$F$55,Sheet1!$F$56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Sheet1!$D$41</definedName>
    <definedName name="QB_ROW_12330" localSheetId="0" hidden="1">Sheet1!$D$15</definedName>
    <definedName name="QB_ROW_12331" localSheetId="0" hidden="1">Sheet1!$D$47</definedName>
    <definedName name="QB_ROW_1311" localSheetId="0" hidden="1">Sheet1!$B$22</definedName>
    <definedName name="QB_ROW_14011" localSheetId="0" hidden="1">Sheet1!$B$50</definedName>
    <definedName name="QB_ROW_14230" localSheetId="0" hidden="1">Sheet1!$D$19</definedName>
    <definedName name="QB_ROW_14311" localSheetId="0" hidden="1">Sheet1!$B$55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Sheet1!$C$54</definedName>
    <definedName name="QB_ROW_18220" localSheetId="0" hidden="1">Sheet1!$C$27</definedName>
    <definedName name="QB_ROW_191220" localSheetId="0" hidden="1">Sheet1!$C$53</definedName>
    <definedName name="QB_ROW_19220" localSheetId="0" hidden="1">Sheet1!$C$28</definedName>
    <definedName name="QB_ROW_192230" localSheetId="0" hidden="1">Sheet1!$D$20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Sheet1!$E$42</definedName>
    <definedName name="QB_ROW_264240" localSheetId="0" hidden="1">Sheet1!$E$43</definedName>
    <definedName name="QB_ROW_29240" localSheetId="0" hidden="1">Sheet1!$E$44</definedName>
    <definedName name="QB_ROW_301" localSheetId="0" hidden="1">Sheet1!$A$37</definedName>
    <definedName name="QB_ROW_3021" localSheetId="0" hidden="1">Sheet1!$C$14</definedName>
    <definedName name="QB_ROW_31240" localSheetId="0" hidden="1">Sheet1!$E$45</definedName>
    <definedName name="QB_ROW_3321" localSheetId="0" hidden="1">Sheet1!$C$16</definedName>
    <definedName name="QB_ROW_33240" localSheetId="0" hidden="1">Sheet1!$E$46</definedName>
    <definedName name="QB_ROW_357220" localSheetId="0" hidden="1">Sheet1!$C$52</definedName>
    <definedName name="QB_ROW_4021" localSheetId="0" hidden="1">Sheet1!$C$17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Sheet1!$A$56</definedName>
    <definedName name="QB_ROW_8011" localSheetId="0" hidden="1">Sheet1!$B$39</definedName>
    <definedName name="QB_ROW_8220" localSheetId="0" hidden="1">Sheet1!$C$51</definedName>
    <definedName name="QB_ROW_8311" localSheetId="0" hidden="1">Sheet1!$B$49</definedName>
    <definedName name="QB_ROW_9021" localSheetId="0" hidden="1">Sheet1!$C$40</definedName>
    <definedName name="QB_ROW_9230" localSheetId="0" hidden="1">Sheet1!$D$12</definedName>
    <definedName name="QB_ROW_9321" localSheetId="0" hidden="1">Sheet1!$C$48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20190131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49" i="1"/>
  <c r="F48" i="1"/>
  <c r="F47" i="1"/>
  <c r="F37" i="1"/>
  <c r="F36" i="1"/>
  <c r="F31" i="1"/>
  <c r="F22" i="1"/>
  <c r="F21" i="1"/>
  <c r="F16" i="1"/>
  <c r="F13" i="1"/>
  <c r="F10" i="1"/>
</calcChain>
</file>

<file path=xl/sharedStrings.xml><?xml version="1.0" encoding="utf-8"?>
<sst xmlns="http://schemas.openxmlformats.org/spreadsheetml/2006/main" count="56" uniqueCount="56">
  <si>
    <t>Jan 31,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</si>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</sst>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40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63117.95</v>
      </c>
    </row>
    <row r="6" spans="1:6" x14ac:dyDescent="0.25">
      <c r="A6" s="1"/>
      <c r="B6" s="1"/>
      <c r="C6" s="1"/>
      <c r="D6" s="1" t="s">
        <v>5</v>
      </c>
      <c r="E6" s="1"/>
      <c r="F6" s="2">
        <v>7060.16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396481.21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448531.21</v>
      </c>
    </row>
    <row r="11" spans="1:6" x14ac:dyDescent="0.25">
      <c r="A11" s="1"/>
      <c r="B11" s="1"/>
      <c r="C11" s="1"/>
      <c r="D11" s="1" t="s">
        <v>10</v>
      </c>
      <c r="E11" s="1"/>
      <c r="F11" s="2">
        <v>815666.8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59548.44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1393924.56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11064.75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11064.75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x14ac:dyDescent="0.25">
      <c r="A19" s="1"/>
      <c r="B19" s="1"/>
      <c r="C19" s="1"/>
      <c r="D19" s="1" t="s">
        <v>18</v>
      </c>
      <c r="E19" s="1"/>
      <c r="F19" s="2">
        <v>8654.89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9120.83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ROUND(SUM(F17:F20),5)</f>
        <v>18075.72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ROUND(F3+F13+F16+F21,5)</f>
        <v>1423065.03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1780473.34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21502.02</v>
      </c>
    </row>
    <row r="43" spans="1:6" x14ac:dyDescent="0.25">
      <c r="A43" s="1"/>
      <c r="B43" s="1"/>
      <c r="C43" s="1"/>
      <c r="D43" s="1"/>
      <c r="E43" s="1" t="s">
        <v>42</v>
      </c>
      <c r="F43" s="2">
        <v>1267</v>
      </c>
    </row>
    <row r="44" spans="1:6" x14ac:dyDescent="0.25">
      <c r="A44" s="1"/>
      <c r="B44" s="1"/>
      <c r="C44" s="1"/>
      <c r="D44" s="1"/>
      <c r="E44" s="1" t="s">
        <v>43</v>
      </c>
      <c r="F44" s="2">
        <v>-1267</v>
      </c>
    </row>
    <row r="45" spans="1:6" x14ac:dyDescent="0.25">
      <c r="A45" s="1"/>
      <c r="B45" s="1"/>
      <c r="C45" s="1"/>
      <c r="D45" s="1"/>
      <c r="E45" s="1" t="s">
        <v>44</v>
      </c>
      <c r="F45" s="2">
        <v>1791.33</v>
      </c>
    </row>
    <row r="46" spans="1:6" ht="15.75" thickBot="1" x14ac:dyDescent="0.3">
      <c r="A46" s="1"/>
      <c r="B46" s="1"/>
      <c r="C46" s="1"/>
      <c r="D46" s="1"/>
      <c r="E46" s="1" t="s">
        <v>45</v>
      </c>
      <c r="F46" s="4">
        <v>49555.64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6">
        <f>ROUND(SUM(F41:F46),5)</f>
        <v>72848.990000000005</v>
      </c>
    </row>
    <row r="48" spans="1:6" ht="15.75" thickBot="1" x14ac:dyDescent="0.3">
      <c r="A48" s="1"/>
      <c r="B48" s="1"/>
      <c r="C48" s="1" t="s">
        <v>47</v>
      </c>
      <c r="D48" s="1"/>
      <c r="E48" s="1"/>
      <c r="F48" s="5">
        <f>ROUND(F40+F47,5)</f>
        <v>72848.990000000005</v>
      </c>
    </row>
    <row r="49" spans="1:6" x14ac:dyDescent="0.25">
      <c r="A49" s="1"/>
      <c r="B49" s="1" t="s">
        <v>48</v>
      </c>
      <c r="C49" s="1"/>
      <c r="D49" s="1"/>
      <c r="E49" s="1"/>
      <c r="F49" s="2">
        <f>ROUND(F39+F48,5)</f>
        <v>72848.990000000005</v>
      </c>
    </row>
    <row r="50" spans="1:6" x14ac:dyDescent="0.25">
      <c r="A50" s="1"/>
      <c r="B50" s="1" t="s">
        <v>49</v>
      </c>
      <c r="C50" s="1"/>
      <c r="D50" s="1"/>
      <c r="E50" s="1"/>
      <c r="F50" s="2"/>
    </row>
    <row r="51" spans="1:6" x14ac:dyDescent="0.25">
      <c r="A51" s="1"/>
      <c r="B51" s="1"/>
      <c r="C51" s="1" t="s">
        <v>50</v>
      </c>
      <c r="D51" s="1"/>
      <c r="E51" s="1"/>
      <c r="F51" s="2">
        <v>1118254.8899999999</v>
      </c>
    </row>
    <row r="52" spans="1:6" x14ac:dyDescent="0.25">
      <c r="A52" s="1"/>
      <c r="B52" s="1"/>
      <c r="C52" s="1" t="s">
        <v>51</v>
      </c>
      <c r="D52" s="1"/>
      <c r="E52" s="1"/>
      <c r="F52" s="2">
        <v>365127.26</v>
      </c>
    </row>
    <row r="53" spans="1:6" x14ac:dyDescent="0.25">
      <c r="A53" s="1"/>
      <c r="B53" s="1"/>
      <c r="C53" s="1" t="s">
        <v>52</v>
      </c>
      <c r="D53" s="1"/>
      <c r="E53" s="1"/>
      <c r="F53" s="2">
        <v>300</v>
      </c>
    </row>
    <row r="54" spans="1:6" ht="15.75" thickBot="1" x14ac:dyDescent="0.3">
      <c r="A54" s="1"/>
      <c r="B54" s="1"/>
      <c r="C54" s="1" t="s">
        <v>53</v>
      </c>
      <c r="D54" s="1"/>
      <c r="E54" s="1"/>
      <c r="F54" s="4">
        <v>223942.2</v>
      </c>
    </row>
    <row r="55" spans="1:6" ht="15.75" thickBot="1" x14ac:dyDescent="0.3">
      <c r="A55" s="1"/>
      <c r="B55" s="1" t="s">
        <v>54</v>
      </c>
      <c r="C55" s="1"/>
      <c r="D55" s="1"/>
      <c r="E55" s="1"/>
      <c r="F55" s="6">
        <f>ROUND(SUM(F50:F54),5)</f>
        <v>1707624.35</v>
      </c>
    </row>
    <row r="56" spans="1:6" s="8" customFormat="1" ht="12" thickBot="1" x14ac:dyDescent="0.25">
      <c r="A56" s="1" t="s">
        <v>55</v>
      </c>
      <c r="B56" s="1"/>
      <c r="C56" s="1"/>
      <c r="D56" s="1"/>
      <c r="E56" s="1"/>
      <c r="F56" s="7">
        <f>ROUND(F38+F49+F55,5)</f>
        <v>1780473.34</v>
      </c>
    </row>
    <row r="57" spans="1:6" ht="15.75" thickTop="1" x14ac:dyDescent="0.25"/>
  </sheetData>
  <pageMargins left="0.7" right="0.7" top="0.75" bottom="0.75" header="0.1" footer="0.3"/>
  <pageSetup orientation="landscape" verticalDpi="0" r:id="rId1"/>
  <headerFooter>
    <oddHeader>&amp;C&amp;"Arial,Bold"&amp;12 Barton Springs Edwards Aquifer
&amp;14 Balance Sheet
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2019-02-22T21:08:08Z</cp:lastPrinted>
  <dcterms:created xsi:type="dcterms:W3CDTF">2019-02-22T21:07:15Z</dcterms:created>
  <dcterms:modified xsi:type="dcterms:W3CDTF">2019-02-22T21:08:21Z</dcterms:modified>
</cp:coreProperties>
</file>