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13_ncr:1_{FE1B31CB-10EE-4D8E-AA3E-D5C29D9A75C2}" xr6:coauthVersionLast="47" xr6:coauthVersionMax="47" xr10:uidLastSave="{00000000-0000-0000-0000-000000000000}"/>
  <bookViews>
    <workbookView xWindow="384" yWindow="384" windowWidth="17280" windowHeight="9024" xr2:uid="{CF1D4EF2-4CA8-48D6-BACB-611D48752390}"/>
  </bookViews>
  <sheets>
    <sheet name="Sheet1" sheetId="1" r:id="rId1"/>
  </sheets>
  <definedNames>
    <definedName name="_xlnm.Print_Area" localSheetId="0">Sheet1!$A$1:$F$65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Sheet1!$5:$5,Sheet1!$6:$6,Sheet1!$8:$8,Sheet1!$9:$9,Sheet1!$10:$10,Sheet1!$12:$12,Sheet1!$13:$13,Sheet1!$17:$17,Sheet1!$18:$18,Sheet1!$22:$22,Sheet1!$23:$23,Sheet1!$27:$27,Sheet1!$28:$28,Sheet1!$29:$29,Sheet1!$30:$30,Sheet1!$31:$31</definedName>
    <definedName name="QB_DATA_1" localSheetId="0" hidden="1">Sheet1!$32:$32,Sheet1!$33:$33,Sheet1!$36:$36,Sheet1!$37:$37,Sheet1!$38:$38,Sheet1!$46:$46,Sheet1!$47:$47,Sheet1!$48:$48,Sheet1!$49:$49,Sheet1!$50:$50,Sheet1!$51:$51,Sheet1!$52:$52,Sheet1!$53:$53,Sheet1!$54:$54,Sheet1!$60:$60,Sheet1!$61:$61</definedName>
    <definedName name="QB_DATA_2" localSheetId="0" hidden="1">Sheet1!$62:$62,Sheet1!$63:$63</definedName>
    <definedName name="QB_FORMULA_0" localSheetId="0" hidden="1">Sheet1!$F$11,Sheet1!$F$14,Sheet1!$F$19,Sheet1!$F$20,Sheet1!$F$24,Sheet1!$F$25,Sheet1!$F$34,Sheet1!$F$39,Sheet1!$F$40,Sheet1!$F$55,Sheet1!$F$56,Sheet1!$F$57,Sheet1!$F$64,Sheet1!$F$65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Sheet1!$D$16</definedName>
    <definedName name="QB_ROW_12031" localSheetId="0" hidden="1">Sheet1!$D$45</definedName>
    <definedName name="QB_ROW_12240" localSheetId="0" hidden="1">Sheet1!$E$18</definedName>
    <definedName name="QB_ROW_12330" localSheetId="0" hidden="1">Sheet1!$D$19</definedName>
    <definedName name="QB_ROW_12331" localSheetId="0" hidden="1">Sheet1!$D$55</definedName>
    <definedName name="QB_ROW_1311" localSheetId="0" hidden="1">Sheet1!$B$25</definedName>
    <definedName name="QB_ROW_14011" localSheetId="0" hidden="1">Sheet1!$B$59</definedName>
    <definedName name="QB_ROW_14230" localSheetId="0" hidden="1">Sheet1!$D$23</definedName>
    <definedName name="QB_ROW_14311" localSheetId="0" hidden="1">Sheet1!$B$64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Sheet1!$C$63</definedName>
    <definedName name="QB_ROW_18220" localSheetId="0" hidden="1">Sheet1!$C$30</definedName>
    <definedName name="QB_ROW_191220" localSheetId="0" hidden="1">Sheet1!$C$62</definedName>
    <definedName name="QB_ROW_19220" localSheetId="0" hidden="1">Sheet1!$C$31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240" localSheetId="0" hidden="1">Sheet1!$E$53</definedName>
    <definedName name="QB_ROW_2321" localSheetId="0" hidden="1">Sheet1!$C$14</definedName>
    <definedName name="QB_ROW_23220" localSheetId="0" hidden="1">Sheet1!$C$37</definedName>
    <definedName name="QB_ROW_24220" localSheetId="0" hidden="1">Sheet1!$C$38</definedName>
    <definedName name="QB_ROW_26240" localSheetId="0" hidden="1">Sheet1!$E$46</definedName>
    <definedName name="QB_ROW_264240" localSheetId="0" hidden="1">Sheet1!$E$48</definedName>
    <definedName name="QB_ROW_27240" localSheetId="0" hidden="1">Sheet1!$E$47</definedName>
    <definedName name="QB_ROW_28240" localSheetId="0" hidden="1">Sheet1!$E$49</definedName>
    <definedName name="QB_ROW_29240" localSheetId="0" hidden="1">Sheet1!$E$50</definedName>
    <definedName name="QB_ROW_301" localSheetId="0" hidden="1">Sheet1!$A$40</definedName>
    <definedName name="QB_ROW_3021" localSheetId="0" hidden="1">Sheet1!$C$15</definedName>
    <definedName name="QB_ROW_30240" localSheetId="0" hidden="1">Sheet1!$E$51</definedName>
    <definedName name="QB_ROW_31240" localSheetId="0" hidden="1">Sheet1!$E$52</definedName>
    <definedName name="QB_ROW_3321" localSheetId="0" hidden="1">Sheet1!$C$20</definedName>
    <definedName name="QB_ROW_33240" localSheetId="0" hidden="1">Sheet1!$E$54</definedName>
    <definedName name="QB_ROW_357220" localSheetId="0" hidden="1">Sheet1!$C$61</definedName>
    <definedName name="QB_ROW_401240" localSheetId="0" hidden="1">Sheet1!$E$17</definedName>
    <definedName name="QB_ROW_4021" localSheetId="0" hidden="1">Sheet1!$C$21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498240" localSheetId="0" hidden="1">Sheet1!$E$9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Sheet1!$E$10</definedName>
    <definedName name="QB_ROW_6311" localSheetId="0" hidden="1">Sheet1!$B$39</definedName>
    <definedName name="QB_ROW_6330" localSheetId="0" hidden="1">Sheet1!$D$11</definedName>
    <definedName name="QB_ROW_7001" localSheetId="0" hidden="1">Sheet1!$A$42</definedName>
    <definedName name="QB_ROW_7230" localSheetId="0" hidden="1">Sheet1!$D$12</definedName>
    <definedName name="QB_ROW_7301" localSheetId="0" hidden="1">Sheet1!$A$65</definedName>
    <definedName name="QB_ROW_8011" localSheetId="0" hidden="1">Sheet1!$B$43</definedName>
    <definedName name="QB_ROW_8220" localSheetId="0" hidden="1">Sheet1!$C$60</definedName>
    <definedName name="QB_ROW_8311" localSheetId="0" hidden="1">Sheet1!$B$57</definedName>
    <definedName name="QB_ROW_9021" localSheetId="0" hidden="1">Sheet1!$C$44</definedName>
    <definedName name="QB_ROW_9230" localSheetId="0" hidden="1">Sheet1!$D$13</definedName>
    <definedName name="QB_ROW_9321" localSheetId="0" hidden="1">Sheet1!$C$56</definedName>
    <definedName name="QBCANSUPPORTUPDATE" localSheetId="0">TRUE</definedName>
    <definedName name="QBCOMPANYFILENAME" localSheetId="0">"Q:\8 Barton Springs Edwards Aquifer.QBW"</definedName>
    <definedName name="QBENDDATE" localSheetId="0">20230131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20230131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55" i="1"/>
  <c r="F56" i="1" s="1"/>
  <c r="F57" i="1" s="1"/>
  <c r="F65" i="1" s="1"/>
  <c r="F39" i="1"/>
  <c r="F34" i="1"/>
  <c r="F24" i="1"/>
  <c r="F19" i="1"/>
  <c r="F20" i="1" s="1"/>
  <c r="F11" i="1"/>
  <c r="F14" i="1" s="1"/>
  <c r="F25" i="1" l="1"/>
  <c r="F40" i="1" s="1"/>
</calcChain>
</file>

<file path=xl/sharedStrings.xml><?xml version="1.0" encoding="utf-8"?>
<sst xmlns="http://schemas.openxmlformats.org/spreadsheetml/2006/main" count="63" uniqueCount="63">
  <si>
    <t>Jan 31, 23</t>
  </si>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</sst>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A4AE256-3C93-B092-C711-3C0C1BF86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AE0102-A010-985A-5D1A-1E2E7BE36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8924-AD23-4220-99E1-9B0B285DD66C}">
  <sheetPr codeName="Sheet1"/>
  <dimension ref="A1:F6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65" sqref="A1:F65"/>
    </sheetView>
  </sheetViews>
  <sheetFormatPr defaultRowHeight="14.4" x14ac:dyDescent="0.3"/>
  <cols>
    <col min="1" max="4" width="3" style="12" customWidth="1"/>
    <col min="5" max="5" width="33.44140625" style="12" customWidth="1"/>
    <col min="6" max="6" width="9.1093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47445.35</v>
      </c>
    </row>
    <row r="6" spans="1:6" x14ac:dyDescent="0.3">
      <c r="A6" s="1"/>
      <c r="B6" s="1"/>
      <c r="C6" s="1"/>
      <c r="D6" s="1" t="s">
        <v>5</v>
      </c>
      <c r="E6" s="1"/>
      <c r="F6" s="2">
        <v>29835.27</v>
      </c>
    </row>
    <row r="7" spans="1:6" x14ac:dyDescent="0.3">
      <c r="A7" s="1"/>
      <c r="B7" s="1"/>
      <c r="C7" s="1"/>
      <c r="D7" s="1" t="s">
        <v>6</v>
      </c>
      <c r="E7" s="1"/>
      <c r="F7" s="2"/>
    </row>
    <row r="8" spans="1:6" x14ac:dyDescent="0.3">
      <c r="A8" s="1"/>
      <c r="B8" s="1"/>
      <c r="C8" s="1"/>
      <c r="D8" s="1"/>
      <c r="E8" s="1" t="s">
        <v>7</v>
      </c>
      <c r="F8" s="2">
        <v>53750</v>
      </c>
    </row>
    <row r="9" spans="1:6" x14ac:dyDescent="0.3">
      <c r="A9" s="1"/>
      <c r="B9" s="1"/>
      <c r="C9" s="1"/>
      <c r="D9" s="1"/>
      <c r="E9" s="1" t="s">
        <v>8</v>
      </c>
      <c r="F9" s="2">
        <v>175000</v>
      </c>
    </row>
    <row r="10" spans="1:6" ht="15" thickBot="1" x14ac:dyDescent="0.35">
      <c r="A10" s="1"/>
      <c r="B10" s="1"/>
      <c r="C10" s="1"/>
      <c r="D10" s="1"/>
      <c r="E10" s="1" t="s">
        <v>9</v>
      </c>
      <c r="F10" s="3">
        <v>930875.29</v>
      </c>
    </row>
    <row r="11" spans="1:6" x14ac:dyDescent="0.3">
      <c r="A11" s="1"/>
      <c r="B11" s="1"/>
      <c r="C11" s="1"/>
      <c r="D11" s="1" t="s">
        <v>10</v>
      </c>
      <c r="E11" s="1"/>
      <c r="F11" s="2">
        <f>ROUND(SUM(F7:F10),5)</f>
        <v>1159625.29</v>
      </c>
    </row>
    <row r="12" spans="1:6" x14ac:dyDescent="0.3">
      <c r="A12" s="1"/>
      <c r="B12" s="1"/>
      <c r="C12" s="1"/>
      <c r="D12" s="1" t="s">
        <v>11</v>
      </c>
      <c r="E12" s="1"/>
      <c r="F12" s="2">
        <v>615265.06999999995</v>
      </c>
    </row>
    <row r="13" spans="1:6" ht="15" thickBot="1" x14ac:dyDescent="0.35">
      <c r="A13" s="1"/>
      <c r="B13" s="1"/>
      <c r="C13" s="1"/>
      <c r="D13" s="1" t="s">
        <v>12</v>
      </c>
      <c r="E13" s="1"/>
      <c r="F13" s="3">
        <v>65826.720000000001</v>
      </c>
    </row>
    <row r="14" spans="1:6" x14ac:dyDescent="0.3">
      <c r="A14" s="1"/>
      <c r="B14" s="1"/>
      <c r="C14" s="1" t="s">
        <v>13</v>
      </c>
      <c r="D14" s="1"/>
      <c r="E14" s="1"/>
      <c r="F14" s="2">
        <f>ROUND(SUM(F4:F6)+SUM(F11:F13),5)</f>
        <v>1917997.7</v>
      </c>
    </row>
    <row r="15" spans="1:6" x14ac:dyDescent="0.3">
      <c r="A15" s="1"/>
      <c r="B15" s="1"/>
      <c r="C15" s="1" t="s">
        <v>14</v>
      </c>
      <c r="D15" s="1"/>
      <c r="E15" s="1"/>
      <c r="F15" s="2"/>
    </row>
    <row r="16" spans="1:6" x14ac:dyDescent="0.3">
      <c r="A16" s="1"/>
      <c r="B16" s="1"/>
      <c r="C16" s="1"/>
      <c r="D16" s="1" t="s">
        <v>15</v>
      </c>
      <c r="E16" s="1"/>
      <c r="F16" s="2"/>
    </row>
    <row r="17" spans="1:6" x14ac:dyDescent="0.3">
      <c r="A17" s="1"/>
      <c r="B17" s="1"/>
      <c r="C17" s="1"/>
      <c r="D17" s="1"/>
      <c r="E17" s="1" t="s">
        <v>16</v>
      </c>
      <c r="F17" s="2">
        <v>950</v>
      </c>
    </row>
    <row r="18" spans="1:6" ht="15" thickBot="1" x14ac:dyDescent="0.35">
      <c r="A18" s="1"/>
      <c r="B18" s="1"/>
      <c r="C18" s="1"/>
      <c r="D18" s="1"/>
      <c r="E18" s="1" t="s">
        <v>17</v>
      </c>
      <c r="F18" s="4">
        <v>39994.9</v>
      </c>
    </row>
    <row r="19" spans="1:6" ht="15" thickBot="1" x14ac:dyDescent="0.35">
      <c r="A19" s="1"/>
      <c r="B19" s="1"/>
      <c r="C19" s="1"/>
      <c r="D19" s="1" t="s">
        <v>18</v>
      </c>
      <c r="E19" s="1"/>
      <c r="F19" s="5">
        <f>ROUND(SUM(F16:F18),5)</f>
        <v>40944.9</v>
      </c>
    </row>
    <row r="20" spans="1:6" x14ac:dyDescent="0.3">
      <c r="A20" s="1"/>
      <c r="B20" s="1"/>
      <c r="C20" s="1" t="s">
        <v>19</v>
      </c>
      <c r="D20" s="1"/>
      <c r="E20" s="1"/>
      <c r="F20" s="2">
        <f>ROUND(F15+F19,5)</f>
        <v>40944.9</v>
      </c>
    </row>
    <row r="21" spans="1:6" x14ac:dyDescent="0.3">
      <c r="A21" s="1"/>
      <c r="B21" s="1"/>
      <c r="C21" s="1" t="s">
        <v>20</v>
      </c>
      <c r="D21" s="1"/>
      <c r="E21" s="1"/>
      <c r="F21" s="2"/>
    </row>
    <row r="22" spans="1:6" x14ac:dyDescent="0.3">
      <c r="A22" s="1"/>
      <c r="B22" s="1"/>
      <c r="C22" s="1"/>
      <c r="D22" s="1" t="s">
        <v>21</v>
      </c>
      <c r="E22" s="1"/>
      <c r="F22" s="2">
        <v>300</v>
      </c>
    </row>
    <row r="23" spans="1:6" ht="15" thickBot="1" x14ac:dyDescent="0.35">
      <c r="A23" s="1"/>
      <c r="B23" s="1"/>
      <c r="C23" s="1"/>
      <c r="D23" s="1" t="s">
        <v>22</v>
      </c>
      <c r="E23" s="1"/>
      <c r="F23" s="4">
        <v>9953.82</v>
      </c>
    </row>
    <row r="24" spans="1:6" ht="15" thickBot="1" x14ac:dyDescent="0.35">
      <c r="A24" s="1"/>
      <c r="B24" s="1"/>
      <c r="C24" s="1" t="s">
        <v>23</v>
      </c>
      <c r="D24" s="1"/>
      <c r="E24" s="1"/>
      <c r="F24" s="5">
        <f>ROUND(SUM(F21:F23),5)</f>
        <v>10253.82</v>
      </c>
    </row>
    <row r="25" spans="1:6" x14ac:dyDescent="0.3">
      <c r="A25" s="1"/>
      <c r="B25" s="1" t="s">
        <v>24</v>
      </c>
      <c r="C25" s="1"/>
      <c r="D25" s="1"/>
      <c r="E25" s="1"/>
      <c r="F25" s="2">
        <f>ROUND(F3+F14+F20+F24,5)</f>
        <v>1969196.42</v>
      </c>
    </row>
    <row r="26" spans="1:6" x14ac:dyDescent="0.3">
      <c r="A26" s="1"/>
      <c r="B26" s="1" t="s">
        <v>25</v>
      </c>
      <c r="C26" s="1"/>
      <c r="D26" s="1"/>
      <c r="E26" s="1"/>
      <c r="F26" s="2"/>
    </row>
    <row r="27" spans="1:6" x14ac:dyDescent="0.3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3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3">
      <c r="A29" s="1"/>
      <c r="B29" s="1"/>
      <c r="C29" s="1" t="s">
        <v>28</v>
      </c>
      <c r="D29" s="1"/>
      <c r="E29" s="1"/>
      <c r="F29" s="2">
        <v>19329.689999999999</v>
      </c>
    </row>
    <row r="30" spans="1:6" x14ac:dyDescent="0.3">
      <c r="A30" s="1"/>
      <c r="B30" s="1"/>
      <c r="C30" s="1" t="s">
        <v>29</v>
      </c>
      <c r="D30" s="1"/>
      <c r="E30" s="1"/>
      <c r="F30" s="2">
        <v>52363.03</v>
      </c>
    </row>
    <row r="31" spans="1:6" x14ac:dyDescent="0.3">
      <c r="A31" s="1"/>
      <c r="B31" s="1"/>
      <c r="C31" s="1" t="s">
        <v>30</v>
      </c>
      <c r="D31" s="1"/>
      <c r="E31" s="1"/>
      <c r="F31" s="2">
        <v>-608852.24</v>
      </c>
    </row>
    <row r="32" spans="1:6" x14ac:dyDescent="0.3">
      <c r="A32" s="1"/>
      <c r="B32" s="1"/>
      <c r="C32" s="1" t="s">
        <v>31</v>
      </c>
      <c r="D32" s="1"/>
      <c r="E32" s="1"/>
      <c r="F32" s="2">
        <v>165415</v>
      </c>
    </row>
    <row r="33" spans="1:6" ht="15" thickBot="1" x14ac:dyDescent="0.35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3">
      <c r="A34" s="1"/>
      <c r="B34" s="1" t="s">
        <v>33</v>
      </c>
      <c r="C34" s="1"/>
      <c r="D34" s="1"/>
      <c r="E34" s="1"/>
      <c r="F34" s="2">
        <f>ROUND(SUM(F26:F33),5)</f>
        <v>293054.31</v>
      </c>
    </row>
    <row r="35" spans="1:6" x14ac:dyDescent="0.3">
      <c r="A35" s="1"/>
      <c r="B35" s="1" t="s">
        <v>34</v>
      </c>
      <c r="C35" s="1"/>
      <c r="D35" s="1"/>
      <c r="E35" s="1"/>
      <c r="F35" s="2"/>
    </row>
    <row r="36" spans="1:6" x14ac:dyDescent="0.3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3">
      <c r="A37" s="1"/>
      <c r="B37" s="1"/>
      <c r="C37" s="1" t="s">
        <v>36</v>
      </c>
      <c r="D37" s="1"/>
      <c r="E37" s="1"/>
      <c r="F37" s="2">
        <v>-326324.26</v>
      </c>
    </row>
    <row r="38" spans="1:6" ht="15" thickBot="1" x14ac:dyDescent="0.35">
      <c r="A38" s="1"/>
      <c r="B38" s="1"/>
      <c r="C38" s="1" t="s">
        <v>37</v>
      </c>
      <c r="D38" s="1"/>
      <c r="E38" s="1"/>
      <c r="F38" s="4">
        <v>71</v>
      </c>
    </row>
    <row r="39" spans="1:6" ht="15" thickBot="1" x14ac:dyDescent="0.35">
      <c r="A39" s="1"/>
      <c r="B39" s="1" t="s">
        <v>38</v>
      </c>
      <c r="C39" s="1"/>
      <c r="D39" s="1"/>
      <c r="E39" s="1"/>
      <c r="F39" s="6">
        <f>ROUND(SUM(F35:F38),5)</f>
        <v>-25470</v>
      </c>
    </row>
    <row r="40" spans="1:6" s="8" customFormat="1" ht="15" customHeight="1" thickBot="1" x14ac:dyDescent="0.25">
      <c r="A40" s="1" t="s">
        <v>39</v>
      </c>
      <c r="B40" s="1"/>
      <c r="C40" s="1"/>
      <c r="D40" s="1"/>
      <c r="E40" s="1"/>
      <c r="F40" s="7">
        <f>ROUND(F2+F25+F34+F39,5)</f>
        <v>2236780.73</v>
      </c>
    </row>
    <row r="41" spans="1:6" s="8" customFormat="1" ht="10.8" thickTop="1" x14ac:dyDescent="0.2">
      <c r="A41" s="1"/>
      <c r="B41" s="1"/>
      <c r="C41" s="1"/>
      <c r="D41" s="1"/>
      <c r="E41" s="1"/>
      <c r="F41" s="14"/>
    </row>
    <row r="42" spans="1:6" x14ac:dyDescent="0.3">
      <c r="A42" s="1" t="s">
        <v>40</v>
      </c>
      <c r="B42" s="1"/>
      <c r="C42" s="1"/>
      <c r="D42" s="1"/>
      <c r="E42" s="1"/>
      <c r="F42" s="2"/>
    </row>
    <row r="43" spans="1:6" x14ac:dyDescent="0.3">
      <c r="A43" s="1"/>
      <c r="B43" s="1" t="s">
        <v>41</v>
      </c>
      <c r="C43" s="1"/>
      <c r="D43" s="1"/>
      <c r="E43" s="1"/>
      <c r="F43" s="2"/>
    </row>
    <row r="44" spans="1:6" x14ac:dyDescent="0.3">
      <c r="A44" s="1"/>
      <c r="B44" s="1"/>
      <c r="C44" s="1" t="s">
        <v>42</v>
      </c>
      <c r="D44" s="1"/>
      <c r="E44" s="1"/>
      <c r="F44" s="2"/>
    </row>
    <row r="45" spans="1:6" x14ac:dyDescent="0.3">
      <c r="A45" s="1"/>
      <c r="B45" s="1"/>
      <c r="C45" s="1"/>
      <c r="D45" s="1" t="s">
        <v>43</v>
      </c>
      <c r="E45" s="1"/>
      <c r="F45" s="2"/>
    </row>
    <row r="46" spans="1:6" x14ac:dyDescent="0.3">
      <c r="A46" s="1"/>
      <c r="B46" s="1"/>
      <c r="C46" s="1"/>
      <c r="D46" s="1"/>
      <c r="E46" s="1" t="s">
        <v>44</v>
      </c>
      <c r="F46" s="2">
        <v>44741.1</v>
      </c>
    </row>
    <row r="47" spans="1:6" x14ac:dyDescent="0.3">
      <c r="A47" s="1"/>
      <c r="B47" s="1"/>
      <c r="C47" s="1"/>
      <c r="D47" s="1"/>
      <c r="E47" s="1" t="s">
        <v>45</v>
      </c>
      <c r="F47" s="2">
        <v>75741</v>
      </c>
    </row>
    <row r="48" spans="1:6" x14ac:dyDescent="0.3">
      <c r="A48" s="1"/>
      <c r="B48" s="1"/>
      <c r="C48" s="1"/>
      <c r="D48" s="1"/>
      <c r="E48" s="1" t="s">
        <v>46</v>
      </c>
      <c r="F48" s="2">
        <v>1035.01</v>
      </c>
    </row>
    <row r="49" spans="1:6" x14ac:dyDescent="0.3">
      <c r="A49" s="1"/>
      <c r="B49" s="1"/>
      <c r="C49" s="1"/>
      <c r="D49" s="1"/>
      <c r="E49" s="1" t="s">
        <v>47</v>
      </c>
      <c r="F49" s="2">
        <v>-11.31</v>
      </c>
    </row>
    <row r="50" spans="1:6" x14ac:dyDescent="0.3">
      <c r="A50" s="1"/>
      <c r="B50" s="1"/>
      <c r="C50" s="1"/>
      <c r="D50" s="1"/>
      <c r="E50" s="1" t="s">
        <v>48</v>
      </c>
      <c r="F50" s="2">
        <v>-1065.01</v>
      </c>
    </row>
    <row r="51" spans="1:6" x14ac:dyDescent="0.3">
      <c r="A51" s="1"/>
      <c r="B51" s="1"/>
      <c r="C51" s="1"/>
      <c r="D51" s="1"/>
      <c r="E51" s="1" t="s">
        <v>49</v>
      </c>
      <c r="F51" s="2">
        <v>-150.56</v>
      </c>
    </row>
    <row r="52" spans="1:6" x14ac:dyDescent="0.3">
      <c r="A52" s="1"/>
      <c r="B52" s="1"/>
      <c r="C52" s="1"/>
      <c r="D52" s="1"/>
      <c r="E52" s="1" t="s">
        <v>50</v>
      </c>
      <c r="F52" s="2">
        <v>66.73</v>
      </c>
    </row>
    <row r="53" spans="1:6" x14ac:dyDescent="0.3">
      <c r="A53" s="1"/>
      <c r="B53" s="1"/>
      <c r="C53" s="1"/>
      <c r="D53" s="1"/>
      <c r="E53" s="1" t="s">
        <v>51</v>
      </c>
      <c r="F53" s="2">
        <v>0.09</v>
      </c>
    </row>
    <row r="54" spans="1:6" ht="15" thickBot="1" x14ac:dyDescent="0.35">
      <c r="A54" s="1"/>
      <c r="B54" s="1"/>
      <c r="C54" s="1"/>
      <c r="D54" s="1"/>
      <c r="E54" s="1" t="s">
        <v>52</v>
      </c>
      <c r="F54" s="4">
        <v>49232.2</v>
      </c>
    </row>
    <row r="55" spans="1:6" ht="15" thickBot="1" x14ac:dyDescent="0.35">
      <c r="A55" s="1"/>
      <c r="B55" s="1"/>
      <c r="C55" s="1"/>
      <c r="D55" s="1" t="s">
        <v>53</v>
      </c>
      <c r="E55" s="1"/>
      <c r="F55" s="6">
        <f>ROUND(SUM(F45:F54),5)</f>
        <v>169589.25</v>
      </c>
    </row>
    <row r="56" spans="1:6" ht="15" thickBot="1" x14ac:dyDescent="0.35">
      <c r="A56" s="1"/>
      <c r="B56" s="1"/>
      <c r="C56" s="1" t="s">
        <v>54</v>
      </c>
      <c r="D56" s="1"/>
      <c r="E56" s="1"/>
      <c r="F56" s="5">
        <f>ROUND(F44+F55,5)</f>
        <v>169589.25</v>
      </c>
    </row>
    <row r="57" spans="1:6" x14ac:dyDescent="0.3">
      <c r="A57" s="1"/>
      <c r="B57" s="1" t="s">
        <v>55</v>
      </c>
      <c r="C57" s="1"/>
      <c r="D57" s="1"/>
      <c r="E57" s="1"/>
      <c r="F57" s="2">
        <f>ROUND(F43+F56,5)</f>
        <v>169589.25</v>
      </c>
    </row>
    <row r="58" spans="1:6" x14ac:dyDescent="0.3">
      <c r="A58" s="1"/>
      <c r="B58" s="1"/>
      <c r="C58" s="1"/>
      <c r="D58" s="1"/>
      <c r="E58" s="1"/>
      <c r="F58" s="2"/>
    </row>
    <row r="59" spans="1:6" x14ac:dyDescent="0.3">
      <c r="A59" s="1"/>
      <c r="B59" s="1" t="s">
        <v>56</v>
      </c>
      <c r="C59" s="1"/>
      <c r="D59" s="1"/>
      <c r="E59" s="1"/>
      <c r="F59" s="2"/>
    </row>
    <row r="60" spans="1:6" x14ac:dyDescent="0.3">
      <c r="A60" s="1"/>
      <c r="B60" s="1"/>
      <c r="C60" s="1" t="s">
        <v>57</v>
      </c>
      <c r="D60" s="1"/>
      <c r="E60" s="1"/>
      <c r="F60" s="2">
        <v>1286210.1299999999</v>
      </c>
    </row>
    <row r="61" spans="1:6" x14ac:dyDescent="0.3">
      <c r="A61" s="1"/>
      <c r="B61" s="1"/>
      <c r="C61" s="1" t="s">
        <v>58</v>
      </c>
      <c r="D61" s="1"/>
      <c r="E61" s="1"/>
      <c r="F61" s="2">
        <v>365127.26</v>
      </c>
    </row>
    <row r="62" spans="1:6" x14ac:dyDescent="0.3">
      <c r="A62" s="1"/>
      <c r="B62" s="1"/>
      <c r="C62" s="1" t="s">
        <v>59</v>
      </c>
      <c r="D62" s="1"/>
      <c r="E62" s="1"/>
      <c r="F62" s="2">
        <v>300</v>
      </c>
    </row>
    <row r="63" spans="1:6" ht="15" thickBot="1" x14ac:dyDescent="0.35">
      <c r="A63" s="1"/>
      <c r="B63" s="1"/>
      <c r="C63" s="1" t="s">
        <v>60</v>
      </c>
      <c r="D63" s="1"/>
      <c r="E63" s="1"/>
      <c r="F63" s="4">
        <v>415554.09</v>
      </c>
    </row>
    <row r="64" spans="1:6" ht="15" thickBot="1" x14ac:dyDescent="0.35">
      <c r="A64" s="1"/>
      <c r="B64" s="1" t="s">
        <v>61</v>
      </c>
      <c r="C64" s="1"/>
      <c r="D64" s="1"/>
      <c r="E64" s="1"/>
      <c r="F64" s="6">
        <f>ROUND(SUM(F59:F63),5)</f>
        <v>2067191.48</v>
      </c>
    </row>
    <row r="65" spans="1:6" s="8" customFormat="1" ht="18" customHeight="1" thickBot="1" x14ac:dyDescent="0.25">
      <c r="A65" s="1" t="s">
        <v>62</v>
      </c>
      <c r="B65" s="1"/>
      <c r="C65" s="1"/>
      <c r="D65" s="1"/>
      <c r="E65" s="1"/>
      <c r="F65" s="7">
        <f>ROUND(F42+F57+F64,5)</f>
        <v>2236780.73</v>
      </c>
    </row>
    <row r="66" spans="1:6" ht="15" thickTop="1" x14ac:dyDescent="0.3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Balance Sheet
&amp;10 As of January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2023-02-27T15:26:42Z</cp:lastPrinted>
  <dcterms:created xsi:type="dcterms:W3CDTF">2023-02-27T15:25:30Z</dcterms:created>
  <dcterms:modified xsi:type="dcterms:W3CDTF">2023-02-27T15:26:45Z</dcterms:modified>
</cp:coreProperties>
</file>