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7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Sheet1!$5:$5,Sheet1!$7:$7,Sheet1!$9:$9,Sheet1!$10:$10,Sheet1!$13:$13,Sheet1!$14:$14,Sheet1!$15:$15,Sheet1!$18:$18,Sheet1!$19:$19,Sheet1!$20:$20,Sheet1!$26:$26,Sheet1!$27:$27,Sheet1!$29:$29,Sheet1!$30:$30,Sheet1!$31:$31,Sheet1!$32:$32</definedName>
    <definedName name="QB_DATA_1" localSheetId="0" hidden="1">Sheet1!$33:$33,Sheet1!$34:$34,Sheet1!$36:$36,Sheet1!$38:$38,Sheet1!$40:$40,Sheet1!$41:$41,Sheet1!$44:$44,Sheet1!$47:$47,Sheet1!$49:$49,Sheet1!$50:$50,Sheet1!$53:$53,Sheet1!$55:$55,Sheet1!$58:$58,Sheet1!$60:$60,Sheet1!$62:$62,Sheet1!$63:$63</definedName>
    <definedName name="QB_DATA_2" localSheetId="0" hidden="1">Sheet1!$67:$67,Sheet1!$69:$69,Sheet1!$72:$72,Sheet1!$73:$73,Sheet1!$74:$74,Sheet1!$75:$75,Sheet1!$78:$78,Sheet1!$79:$79,Sheet1!$80:$80,Sheet1!$83:$83,Sheet1!$84:$84,Sheet1!$85:$85,Sheet1!$88:$88,Sheet1!$91:$91,Sheet1!$92:$92,Sheet1!$93:$93</definedName>
    <definedName name="QB_DATA_3" localSheetId="0" hidden="1">Sheet1!$94:$94,Sheet1!$95:$95,Sheet1!$98:$98,Sheet1!$99:$99,Sheet1!$100:$100,Sheet1!$101:$101,Sheet1!$102:$102,Sheet1!$103:$103,Sheet1!$105:$105,Sheet1!$107:$107,Sheet1!$108:$108,Sheet1!$111:$111,Sheet1!$113:$113,Sheet1!$115:$115,Sheet1!$116:$116,Sheet1!$117:$117</definedName>
    <definedName name="QB_DATA_4" localSheetId="0" hidden="1">Sheet1!$118:$118,Sheet1!$119:$119,Sheet1!$122:$122,Sheet1!$125:$125</definedName>
    <definedName name="QB_FORMULA_0" localSheetId="0" hidden="1">Sheet1!$H$6,Sheet1!$H$11,Sheet1!$H$16,Sheet1!$H$21,Sheet1!$H$22,Sheet1!$H$23,Sheet1!$H$28,Sheet1!$H$37,Sheet1!$H$42,Sheet1!$H$45,Sheet1!$H$51,Sheet1!$H$52,Sheet1!$H$56,Sheet1!$H$59,Sheet1!$H$64,Sheet1!$H$68</definedName>
    <definedName name="QB_FORMULA_1" localSheetId="0" hidden="1">Sheet1!$H$70,Sheet1!$H$76,Sheet1!$H$81,Sheet1!$H$86,Sheet1!$H$89,Sheet1!$H$96,Sheet1!$H$104,Sheet1!$H$109,Sheet1!$H$112,Sheet1!$H$120,Sheet1!$H$123,Sheet1!$H$126,Sheet1!$H$127,Sheet1!$H$128,Sheet1!$H$129</definedName>
    <definedName name="QB_ROW_104040" localSheetId="0" hidden="1">Sheet1!$E$87</definedName>
    <definedName name="QB_ROW_104340" localSheetId="0" hidden="1">Sheet1!$E$89</definedName>
    <definedName name="QB_ROW_106250" localSheetId="0" hidden="1">Sheet1!$F$88</definedName>
    <definedName name="QB_ROW_107250" localSheetId="0" hidden="1">Sheet1!$F$115</definedName>
    <definedName name="QB_ROW_109040" localSheetId="0" hidden="1">Sheet1!$E$90</definedName>
    <definedName name="QB_ROW_109340" localSheetId="0" hidden="1">Sheet1!$E$96</definedName>
    <definedName name="QB_ROW_111250" localSheetId="0" hidden="1">Sheet1!$F$95</definedName>
    <definedName name="QB_ROW_112040" localSheetId="0" hidden="1">Sheet1!$E$97</definedName>
    <definedName name="QB_ROW_112340" localSheetId="0" hidden="1">Sheet1!$E$104</definedName>
    <definedName name="QB_ROW_113250" localSheetId="0" hidden="1">Sheet1!$F$98</definedName>
    <definedName name="QB_ROW_121250" localSheetId="0" hidden="1">Sheet1!$F$58</definedName>
    <definedName name="QB_ROW_1240" localSheetId="0" hidden="1">Sheet1!$E$113</definedName>
    <definedName name="QB_ROW_129040" localSheetId="0" hidden="1">Sheet1!$E$35</definedName>
    <definedName name="QB_ROW_129340" localSheetId="0" hidden="1">Sheet1!$E$37</definedName>
    <definedName name="QB_ROW_131340" localSheetId="0" hidden="1">Sheet1!$E$34</definedName>
    <definedName name="QB_ROW_137240" localSheetId="0" hidden="1">Sheet1!$E$29</definedName>
    <definedName name="QB_ROW_138050" localSheetId="0" hidden="1">Sheet1!$F$66</definedName>
    <definedName name="QB_ROW_138350" localSheetId="0" hidden="1">Sheet1!$F$68</definedName>
    <definedName name="QB_ROW_139250" localSheetId="0" hidden="1">Sheet1!$F$40</definedName>
    <definedName name="QB_ROW_142040" localSheetId="0" hidden="1">Sheet1!$E$25</definedName>
    <definedName name="QB_ROW_142340" localSheetId="0" hidden="1">Sheet1!$E$28</definedName>
    <definedName name="QB_ROW_144250" localSheetId="0" hidden="1">Sheet1!$F$26</definedName>
    <definedName name="QB_ROW_145350" localSheetId="0" hidden="1">Sheet1!$F$27</definedName>
    <definedName name="QB_ROW_146240" localSheetId="0" hidden="1">Sheet1!$E$38</definedName>
    <definedName name="QB_ROW_149250" localSheetId="0" hidden="1">Sheet1!$F$72</definedName>
    <definedName name="QB_ROW_170250" localSheetId="0" hidden="1">Sheet1!$F$41</definedName>
    <definedName name="QB_ROW_173040" localSheetId="0" hidden="1">Sheet1!$E$46</definedName>
    <definedName name="QB_ROW_173340" localSheetId="0" hidden="1">Sheet1!$E$52</definedName>
    <definedName name="QB_ROW_18301" localSheetId="0" hidden="1">Sheet1!$A$129</definedName>
    <definedName name="QB_ROW_19011" localSheetId="0" hidden="1">Sheet1!$B$2</definedName>
    <definedName name="QB_ROW_19311" localSheetId="0" hidden="1">Sheet1!$B$128</definedName>
    <definedName name="QB_ROW_196250" localSheetId="0" hidden="1">Sheet1!$F$9</definedName>
    <definedName name="QB_ROW_20031" localSheetId="0" hidden="1">Sheet1!$D$3</definedName>
    <definedName name="QB_ROW_20331" localSheetId="0" hidden="1">Sheet1!$D$22</definedName>
    <definedName name="QB_ROW_208260" localSheetId="0" hidden="1">Sheet1!$G$67</definedName>
    <definedName name="QB_ROW_209040" localSheetId="0" hidden="1">Sheet1!$E$39</definedName>
    <definedName name="QB_ROW_209340" localSheetId="0" hidden="1">Sheet1!$E$42</definedName>
    <definedName name="QB_ROW_21031" localSheetId="0" hidden="1">Sheet1!$D$24</definedName>
    <definedName name="QB_ROW_21331" localSheetId="0" hidden="1">Sheet1!$D$127</definedName>
    <definedName name="QB_ROW_217040" localSheetId="0" hidden="1">Sheet1!$E$71</definedName>
    <definedName name="QB_ROW_217340" localSheetId="0" hidden="1">Sheet1!$E$76</definedName>
    <definedName name="QB_ROW_218240" localSheetId="0" hidden="1">Sheet1!$E$33</definedName>
    <definedName name="QB_ROW_222040" localSheetId="0" hidden="1">Sheet1!$E$121</definedName>
    <definedName name="QB_ROW_222340" localSheetId="0" hidden="1">Sheet1!$E$123</definedName>
    <definedName name="QB_ROW_226250" localSheetId="0" hidden="1">Sheet1!$F$92</definedName>
    <definedName name="QB_ROW_237040" localSheetId="0" hidden="1">Sheet1!$E$54</definedName>
    <definedName name="QB_ROW_237340" localSheetId="0" hidden="1">Sheet1!$E$56</definedName>
    <definedName name="QB_ROW_239040" localSheetId="0" hidden="1">Sheet1!$E$110</definedName>
    <definedName name="QB_ROW_239340" localSheetId="0" hidden="1">Sheet1!$E$112</definedName>
    <definedName name="QB_ROW_240040" localSheetId="0" hidden="1">Sheet1!$E$114</definedName>
    <definedName name="QB_ROW_240340" localSheetId="0" hidden="1">Sheet1!$E$120</definedName>
    <definedName name="QB_ROW_247250" localSheetId="0" hidden="1">Sheet1!$F$91</definedName>
    <definedName name="QB_ROW_250250" localSheetId="0" hidden="1">Sheet1!$F$36</definedName>
    <definedName name="QB_ROW_252040" localSheetId="0" hidden="1">Sheet1!$E$43</definedName>
    <definedName name="QB_ROW_252340" localSheetId="0" hidden="1">Sheet1!$E$45</definedName>
    <definedName name="QB_ROW_254250" localSheetId="0" hidden="1">Sheet1!$F$93</definedName>
    <definedName name="QB_ROW_255250" localSheetId="0" hidden="1">Sheet1!$F$94</definedName>
    <definedName name="QB_ROW_261040" localSheetId="0" hidden="1">Sheet1!$E$106</definedName>
    <definedName name="QB_ROW_261340" localSheetId="0" hidden="1">Sheet1!$E$109</definedName>
    <definedName name="QB_ROW_279250" localSheetId="0" hidden="1">Sheet1!$F$103</definedName>
    <definedName name="QB_ROW_284250" localSheetId="0" hidden="1">Sheet1!$F$20</definedName>
    <definedName name="QB_ROW_289250" localSheetId="0" hidden="1">Sheet1!$F$119</definedName>
    <definedName name="QB_ROW_291250" localSheetId="0" hidden="1">Sheet1!$F$19</definedName>
    <definedName name="QB_ROW_323240" localSheetId="0" hidden="1">Sheet1!$E$31</definedName>
    <definedName name="QB_ROW_332250" localSheetId="0" hidden="1">Sheet1!$F$55</definedName>
    <definedName name="QB_ROW_334340" localSheetId="0" hidden="1">Sheet1!$E$105</definedName>
    <definedName name="QB_ROW_341250" localSheetId="0" hidden="1">Sheet1!$F$75</definedName>
    <definedName name="QB_ROW_342040" localSheetId="0" hidden="1">Sheet1!$E$77</definedName>
    <definedName name="QB_ROW_342340" localSheetId="0" hidden="1">Sheet1!$E$81</definedName>
    <definedName name="QB_ROW_343040" localSheetId="0" hidden="1">Sheet1!$E$82</definedName>
    <definedName name="QB_ROW_343250" localSheetId="0" hidden="1">Sheet1!$F$85</definedName>
    <definedName name="QB_ROW_343340" localSheetId="0" hidden="1">Sheet1!$E$86</definedName>
    <definedName name="QB_ROW_345250" localSheetId="0" hidden="1">Sheet1!$F$83</definedName>
    <definedName name="QB_ROW_348250" localSheetId="0" hidden="1">Sheet1!$F$84</definedName>
    <definedName name="QB_ROW_354250" localSheetId="0" hidden="1">Sheet1!$F$44</definedName>
    <definedName name="QB_ROW_359250" localSheetId="0" hidden="1">Sheet1!$F$99</definedName>
    <definedName name="QB_ROW_365250" localSheetId="0" hidden="1">Sheet1!$F$73</definedName>
    <definedName name="QB_ROW_372040" localSheetId="0" hidden="1">Sheet1!$E$17</definedName>
    <definedName name="QB_ROW_372340" localSheetId="0" hidden="1">Sheet1!$E$21</definedName>
    <definedName name="QB_ROW_391250" localSheetId="0" hidden="1">Sheet1!$F$118</definedName>
    <definedName name="QB_ROW_402250" localSheetId="0" hidden="1">Sheet1!$F$10</definedName>
    <definedName name="QB_ROW_41040" localSheetId="0" hidden="1">Sheet1!$E$12</definedName>
    <definedName name="QB_ROW_411240" localSheetId="0" hidden="1">Sheet1!$E$30</definedName>
    <definedName name="QB_ROW_41340" localSheetId="0" hidden="1">Sheet1!$E$16</definedName>
    <definedName name="QB_ROW_414250" localSheetId="0" hidden="1">Sheet1!$F$78</definedName>
    <definedName name="QB_ROW_42250" localSheetId="0" hidden="1">Sheet1!$F$13</definedName>
    <definedName name="QB_ROW_427250" localSheetId="0" hidden="1">Sheet1!$F$107</definedName>
    <definedName name="QB_ROW_430250" localSheetId="0" hidden="1">Sheet1!$F$100</definedName>
    <definedName name="QB_ROW_431250" localSheetId="0" hidden="1">Sheet1!$F$101</definedName>
    <definedName name="QB_ROW_435260" localSheetId="0" hidden="1">Sheet1!$G$49</definedName>
    <definedName name="QB_ROW_436250" localSheetId="0" hidden="1">Sheet1!$F$74</definedName>
    <definedName name="QB_ROW_441250" localSheetId="0" hidden="1">Sheet1!$F$79</definedName>
    <definedName name="QB_ROW_44250" localSheetId="0" hidden="1">Sheet1!$F$14</definedName>
    <definedName name="QB_ROW_444240" localSheetId="0" hidden="1">Sheet1!$E$53</definedName>
    <definedName name="QB_ROW_452250" localSheetId="0" hidden="1">Sheet1!$F$69</definedName>
    <definedName name="QB_ROW_455250" localSheetId="0" hidden="1">Sheet1!$F$108</definedName>
    <definedName name="QB_ROW_456250" localSheetId="0" hidden="1">Sheet1!$F$80</definedName>
    <definedName name="QB_ROW_46040" localSheetId="0" hidden="1">Sheet1!$E$57</definedName>
    <definedName name="QB_ROW_461250" localSheetId="0" hidden="1">Sheet1!$F$102</definedName>
    <definedName name="QB_ROW_46340" localSheetId="0" hidden="1">Sheet1!$E$59</definedName>
    <definedName name="QB_ROW_465250" localSheetId="0" hidden="1">Sheet1!$F$122</definedName>
    <definedName name="QB_ROW_467040" localSheetId="0" hidden="1">Sheet1!$E$124</definedName>
    <definedName name="QB_ROW_467340" localSheetId="0" hidden="1">Sheet1!$E$126</definedName>
    <definedName name="QB_ROW_468250" localSheetId="0" hidden="1">Sheet1!$F$125</definedName>
    <definedName name="QB_ROW_472040" localSheetId="0" hidden="1">Sheet1!$E$4</definedName>
    <definedName name="QB_ROW_472340" localSheetId="0" hidden="1">Sheet1!$E$6</definedName>
    <definedName name="QB_ROW_47240" localSheetId="0" hidden="1">Sheet1!$E$60</definedName>
    <definedName name="QB_ROW_474250" localSheetId="0" hidden="1">Sheet1!$F$5</definedName>
    <definedName name="QB_ROW_50250" localSheetId="0" hidden="1">Sheet1!$F$111</definedName>
    <definedName name="QB_ROW_51250" localSheetId="0" hidden="1">Sheet1!$F$116</definedName>
    <definedName name="QB_ROW_52250" localSheetId="0" hidden="1">Sheet1!$F$117</definedName>
    <definedName name="QB_ROW_54250" localSheetId="0" hidden="1">Sheet1!$F$15</definedName>
    <definedName name="QB_ROW_57250" localSheetId="0" hidden="1">Sheet1!$F$18</definedName>
    <definedName name="QB_ROW_61240" localSheetId="0" hidden="1">Sheet1!$E$7</definedName>
    <definedName name="QB_ROW_71250" localSheetId="0" hidden="1">Sheet1!$F$47</definedName>
    <definedName name="QB_ROW_74050" localSheetId="0" hidden="1">Sheet1!$F$48</definedName>
    <definedName name="QB_ROW_74260" localSheetId="0" hidden="1">Sheet1!$G$50</definedName>
    <definedName name="QB_ROW_74350" localSheetId="0" hidden="1">Sheet1!$F$51</definedName>
    <definedName name="QB_ROW_78240" localSheetId="0" hidden="1">Sheet1!$E$32</definedName>
    <definedName name="QB_ROW_86321" localSheetId="0" hidden="1">Sheet1!$C$23</definedName>
    <definedName name="QB_ROW_92040" localSheetId="0" hidden="1">Sheet1!$E$8</definedName>
    <definedName name="QB_ROW_92340" localSheetId="0" hidden="1">Sheet1!$E$11</definedName>
    <definedName name="QB_ROW_94040" localSheetId="0" hidden="1">Sheet1!$E$61</definedName>
    <definedName name="QB_ROW_94340" localSheetId="0" hidden="1">Sheet1!$E$64</definedName>
    <definedName name="QB_ROW_95250" localSheetId="0" hidden="1">Sheet1!$F$62</definedName>
    <definedName name="QB_ROW_96250" localSheetId="0" hidden="1">Sheet1!$F$63</definedName>
    <definedName name="QB_ROW_97040" localSheetId="0" hidden="1">Sheet1!$E$65</definedName>
    <definedName name="QB_ROW_97340" localSheetId="0" hidden="1">Sheet1!$E$70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20170531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9" i="1" l="1"/>
  <c r="H128" i="1"/>
  <c r="H127" i="1"/>
  <c r="H126" i="1"/>
  <c r="H123" i="1"/>
  <c r="H120" i="1"/>
  <c r="H112" i="1"/>
  <c r="H109" i="1"/>
  <c r="H104" i="1"/>
  <c r="H96" i="1"/>
  <c r="H89" i="1"/>
  <c r="H86" i="1"/>
  <c r="H81" i="1"/>
  <c r="H76" i="1"/>
  <c r="H70" i="1"/>
  <c r="H68" i="1"/>
  <c r="H64" i="1"/>
  <c r="H59" i="1"/>
  <c r="H56" i="1"/>
  <c r="H52" i="1"/>
  <c r="H51" i="1"/>
  <c r="H45" i="1"/>
  <c r="H42" i="1"/>
  <c r="H37" i="1"/>
  <c r="H28" i="1"/>
  <c r="H23" i="1"/>
  <c r="H22" i="1"/>
  <c r="H21" i="1"/>
  <c r="H16" i="1"/>
  <c r="H11" i="1"/>
  <c r="H6" i="1"/>
</calcChain>
</file>

<file path=xl/sharedStrings.xml><?xml version="1.0" encoding="utf-8"?>
<sst xmlns="http://schemas.openxmlformats.org/spreadsheetml/2006/main" count="129" uniqueCount="129">
  <si>
    <t>May 17</t>
  </si>
  <si>
    <t>Ordinary Income/Expense</t>
  </si>
  <si>
    <t>Income</t>
  </si>
  <si>
    <t>4300.0 · PROJECT INCOME</t>
  </si>
  <si>
    <t>4302.0 · Trinity Modeling Hays</t>
  </si>
  <si>
    <t>Total 4300.0 · PROJECT INCOME</t>
  </si>
  <si>
    <t>4400.0 · Interest Income</t>
  </si>
  <si>
    <t>4625.0 · MISCELLANEOUS INCOME</t>
  </si>
  <si>
    <t>4626.1 · Other Income</t>
  </si>
  <si>
    <t>4626.2 · Camp Scholarship Program-EARDAC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</si>
  <si>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</si>
  <si>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</si>
  <si>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</si>
  <si>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</si>
  <si>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4805.0 · Permittees Annual Permit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</si>
  <si>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</si>
  <si>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</si>
  <si>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</si>
  <si>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</si>
  <si>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</si>
  <si>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</si>
  <si>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</si>
  <si>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</si>
  <si>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</si>
  <si>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</si>
  <si>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</si>
  <si>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</si>
  <si>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</si>
  <si>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6010.0 · Office Supplies</t>
  </si>
  <si>
    <t>6010.1 · Canteen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</si>
  <si>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</si>
  <si>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</si>
  <si>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</si>
  <si>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</si>
  <si>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</si>
  <si>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6017.2 · Registration Fees</t>
  </si>
  <si>
    <t>Total 6017.0 · EXTERNAL MTGS &amp; SPONSORSHIPS</t>
  </si>
  <si>
    <t>6019.0 · Subscriptions/Publications</t>
  </si>
  <si>
    <t>6021.0 · MISCELLANEOUS EXPENSES</t>
  </si>
  <si>
    <t>6021.2 · General</t>
  </si>
  <si>
    <t>6021.31 · TESPA SOAH Hearing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</si>
  <si>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</si>
  <si>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</si>
  <si>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</si>
  <si>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</si>
  <si>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</si>
  <si>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</si>
  <si>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</si>
  <si>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</si>
  <si>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</si>
  <si>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</si>
  <si>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</si>
  <si>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</si>
  <si>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</si>
  <si>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</si>
  <si>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</si>
  <si>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</si>
  <si>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</si>
  <si>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</si>
  <si>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</si>
  <si>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</si>
  <si>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</si>
  <si>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</si>
  <si>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</si>
  <si>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</si>
  <si>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</si>
  <si>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6080.33 · Neighborhoods and Schools</t>
  </si>
  <si>
    <t>Total 6080.20 · OUTREACH</t>
  </si>
  <si>
    <t>6080.29 · Equipment and Supplies</t>
  </si>
  <si>
    <t>Total 6080.0 · EDUCATION AND OUTREACH</t>
  </si>
  <si>
    <t>6081.0 · REGULATORY COMPLIANCE</t>
  </si>
  <si>
    <t>6081.1 · Projects &amp; Investigations</t>
  </si>
  <si>
    <t>6081.2 · Well Sampling and Services</t>
  </si>
  <si>
    <t>6081.4 · Conferences and Seminars</t>
  </si>
  <si>
    <t>6081.6 · Equipment and Supplies</t>
  </si>
  <si>
    <t>Total 6081.0 · REGULATORY COMPLIANCE</t>
  </si>
  <si>
    <t>6084.92 · GENERAL MANAGEMENT</t>
  </si>
  <si>
    <t>6086.3 · Contracted Support</t>
  </si>
  <si>
    <t>6088.0 · HCP-Hicks-Project 11047</t>
  </si>
  <si>
    <t>6088.1 · Mgmt Consultant Contract</t>
  </si>
  <si>
    <t>Total 6084.92 · GENERAL MANAGEMENT</t>
  </si>
  <si>
    <t>6089.0 · AQUIFER SCIENCE</t>
  </si>
  <si>
    <t>6089.2 · Water Chemistry Studies</t>
  </si>
  <si>
    <t>6089.3 · Monitor Wells, Equipment /Suppl</t>
  </si>
  <si>
    <t>6089.0 · AQUIFER SCIENCE - Other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</si>
  <si>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</si>
  <si>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</si>
  <si>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</si>
  <si>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</si>
  <si>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</si>
  <si>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</si>
  <si>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</si>
  <si>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</si>
  <si>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</si>
  <si>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</si>
  <si>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</si>
  <si>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</si>
  <si>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</si>
  <si>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</si>
  <si>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</si>
  <si>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6168.3 · DSWW TPDES</t>
  </si>
  <si>
    <t>6168.6 · AG Opinions</t>
  </si>
  <si>
    <t>6169.0 · Legislation</t>
  </si>
  <si>
    <t>Total 6160.0 · LEGAL SERVICES</t>
  </si>
  <si>
    <t>6179.0 · LEGISLATION</t>
  </si>
  <si>
    <t>6184.0 · DISCRETIONARY FUNDS</t>
  </si>
  <si>
    <t>6184.4 · Senior DCW</t>
  </si>
  <si>
    <t>6184.5 · Senior RHG</t>
  </si>
  <si>
    <t>Total 6184.0 · DISCRETIONARY FUNDS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</si>
  <si>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</si>
  <si>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</si>
  <si>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</si>
  <si>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</si>
  <si>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</si>
  <si>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</si>
  <si>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</si>
  <si>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</si>
  <si>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</si>
  <si>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</si>
  <si>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</si>
  <si>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</si>
  <si>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6804.0 · Trinity Modeling Hays</t>
  </si>
  <si>
    <t>Total 6800.0 · PROJECTS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</si>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</sst>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30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51.57031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/>
    </row>
    <row r="5" spans="1:8" ht="15.75" thickBot="1" x14ac:dyDescent="0.3">
      <c r="A5" s="1"/>
      <c r="B5" s="1"/>
      <c r="C5" s="1"/>
      <c r="D5" s="1"/>
      <c r="E5" s="1"/>
      <c r="F5" s="1" t="s">
        <v>4</v>
      </c>
      <c r="G5" s="1"/>
      <c r="H5" s="3">
        <v>20000</v>
      </c>
    </row>
    <row r="6" spans="1:8" x14ac:dyDescent="0.25">
      <c r="A6" s="1"/>
      <c r="B6" s="1"/>
      <c r="C6" s="1"/>
      <c r="D6" s="1"/>
      <c r="E6" s="1" t="s">
        <v>5</v>
      </c>
      <c r="F6" s="1"/>
      <c r="G6" s="1"/>
      <c r="H6" s="2">
        <f>ROUND(SUM(H4:H5),5)</f>
        <v>20000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v>751.84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22450</v>
      </c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3">
        <v>-4073.42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>
        <f>ROUND(SUM(H8:H10),5)</f>
        <v>18376.580000000002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91625.02</v>
      </c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>
        <v>212711.5</v>
      </c>
    </row>
    <row r="15" spans="1:8" ht="15.75" thickBot="1" x14ac:dyDescent="0.3">
      <c r="A15" s="1"/>
      <c r="B15" s="1"/>
      <c r="C15" s="1"/>
      <c r="D15" s="1"/>
      <c r="E15" s="1"/>
      <c r="F15" s="1" t="s">
        <v>14</v>
      </c>
      <c r="G15" s="1"/>
      <c r="H15" s="3">
        <v>0</v>
      </c>
    </row>
    <row r="16" spans="1:8" x14ac:dyDescent="0.25">
      <c r="A16" s="1"/>
      <c r="B16" s="1"/>
      <c r="C16" s="1"/>
      <c r="D16" s="1"/>
      <c r="E16" s="1" t="s">
        <v>15</v>
      </c>
      <c r="F16" s="1"/>
      <c r="G16" s="1"/>
      <c r="H16" s="2">
        <f>ROUND(SUM(H12:H15),5)</f>
        <v>304336.52</v>
      </c>
    </row>
    <row r="17" spans="1:8" x14ac:dyDescent="0.25">
      <c r="A17" s="1"/>
      <c r="B17" s="1"/>
      <c r="C17" s="1"/>
      <c r="D17" s="1"/>
      <c r="E17" s="1" t="s">
        <v>16</v>
      </c>
      <c r="F17" s="1"/>
      <c r="G17" s="1"/>
      <c r="H17" s="2"/>
    </row>
    <row r="18" spans="1:8" x14ac:dyDescent="0.25">
      <c r="A18" s="1"/>
      <c r="B18" s="1"/>
      <c r="C18" s="1"/>
      <c r="D18" s="1"/>
      <c r="E18" s="1"/>
      <c r="F18" s="1" t="s">
        <v>17</v>
      </c>
      <c r="G18" s="1"/>
      <c r="H18" s="2">
        <v>27.91</v>
      </c>
    </row>
    <row r="19" spans="1:8" x14ac:dyDescent="0.25">
      <c r="A19" s="1"/>
      <c r="B19" s="1"/>
      <c r="C19" s="1"/>
      <c r="D19" s="1"/>
      <c r="E19" s="1"/>
      <c r="F19" s="1" t="s">
        <v>18</v>
      </c>
      <c r="G19" s="1"/>
      <c r="H19" s="2">
        <v>1425</v>
      </c>
    </row>
    <row r="20" spans="1:8" ht="15.75" thickBot="1" x14ac:dyDescent="0.3">
      <c r="A20" s="1"/>
      <c r="B20" s="1"/>
      <c r="C20" s="1"/>
      <c r="D20" s="1"/>
      <c r="E20" s="1"/>
      <c r="F20" s="1" t="s">
        <v>19</v>
      </c>
      <c r="G20" s="1"/>
      <c r="H20" s="4">
        <v>125</v>
      </c>
    </row>
    <row r="21" spans="1:8" ht="15.75" thickBot="1" x14ac:dyDescent="0.3">
      <c r="A21" s="1"/>
      <c r="B21" s="1"/>
      <c r="C21" s="1"/>
      <c r="D21" s="1"/>
      <c r="E21" s="1" t="s">
        <v>20</v>
      </c>
      <c r="F21" s="1"/>
      <c r="G21" s="1"/>
      <c r="H21" s="5">
        <f>ROUND(SUM(H17:H20),5)</f>
        <v>1577.91</v>
      </c>
    </row>
    <row r="22" spans="1:8" ht="15.75" thickBot="1" x14ac:dyDescent="0.3">
      <c r="A22" s="1"/>
      <c r="B22" s="1"/>
      <c r="C22" s="1"/>
      <c r="D22" s="1" t="s">
        <v>21</v>
      </c>
      <c r="E22" s="1"/>
      <c r="F22" s="1"/>
      <c r="G22" s="1"/>
      <c r="H22" s="6">
        <f>ROUND(H3+SUM(H6:H7)+H11+H16+H21,5)</f>
        <v>345042.85</v>
      </c>
    </row>
    <row r="23" spans="1:8" x14ac:dyDescent="0.25">
      <c r="A23" s="1"/>
      <c r="B23" s="1"/>
      <c r="C23" s="1" t="s">
        <v>22</v>
      </c>
      <c r="D23" s="1"/>
      <c r="E23" s="1"/>
      <c r="F23" s="1"/>
      <c r="G23" s="1"/>
      <c r="H23" s="2">
        <f>H22</f>
        <v>345042.85</v>
      </c>
    </row>
    <row r="24" spans="1:8" x14ac:dyDescent="0.25">
      <c r="A24" s="1"/>
      <c r="B24" s="1"/>
      <c r="C24" s="1"/>
      <c r="D24" s="1" t="s">
        <v>23</v>
      </c>
      <c r="E24" s="1"/>
      <c r="F24" s="1"/>
      <c r="G24" s="1"/>
      <c r="H24" s="2"/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/>
    </row>
    <row r="26" spans="1:8" x14ac:dyDescent="0.25">
      <c r="A26" s="1"/>
      <c r="B26" s="1"/>
      <c r="C26" s="1"/>
      <c r="D26" s="1"/>
      <c r="E26" s="1"/>
      <c r="F26" s="1" t="s">
        <v>25</v>
      </c>
      <c r="G26" s="1"/>
      <c r="H26" s="2">
        <v>776.91</v>
      </c>
    </row>
    <row r="27" spans="1:8" ht="15.75" thickBot="1" x14ac:dyDescent="0.3">
      <c r="A27" s="1"/>
      <c r="B27" s="1"/>
      <c r="C27" s="1"/>
      <c r="D27" s="1"/>
      <c r="E27" s="1"/>
      <c r="F27" s="1" t="s">
        <v>26</v>
      </c>
      <c r="G27" s="1"/>
      <c r="H27" s="3">
        <v>884.99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f>ROUND(SUM(H25:H27),5)</f>
        <v>1661.9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715.42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673.24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189.99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1091.99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1000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286.67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/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160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ROUND(SUM(H35:H36),5)</f>
        <v>160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v>303.11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/>
    </row>
    <row r="40" spans="1:8" x14ac:dyDescent="0.25">
      <c r="A40" s="1"/>
      <c r="B40" s="1"/>
      <c r="C40" s="1"/>
      <c r="D40" s="1"/>
      <c r="E40" s="1"/>
      <c r="F40" s="1" t="s">
        <v>39</v>
      </c>
      <c r="G40" s="1"/>
      <c r="H40" s="2">
        <v>58.02</v>
      </c>
    </row>
    <row r="41" spans="1:8" ht="15.75" thickBot="1" x14ac:dyDescent="0.3">
      <c r="A41" s="1"/>
      <c r="B41" s="1"/>
      <c r="C41" s="1"/>
      <c r="D41" s="1"/>
      <c r="E41" s="1"/>
      <c r="F41" s="1" t="s">
        <v>40</v>
      </c>
      <c r="G41" s="1"/>
      <c r="H41" s="3">
        <v>471.94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f>ROUND(SUM(H39:H41),5)</f>
        <v>529.96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ht="15.75" thickBot="1" x14ac:dyDescent="0.3">
      <c r="A44" s="1"/>
      <c r="B44" s="1"/>
      <c r="C44" s="1"/>
      <c r="D44" s="1"/>
      <c r="E44" s="1"/>
      <c r="F44" s="1" t="s">
        <v>43</v>
      </c>
      <c r="G44" s="1"/>
      <c r="H44" s="3">
        <v>232.75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>
        <f>ROUND(SUM(H43:H44),5)</f>
        <v>232.75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/>
    </row>
    <row r="47" spans="1:8" x14ac:dyDescent="0.25">
      <c r="A47" s="1"/>
      <c r="B47" s="1"/>
      <c r="C47" s="1"/>
      <c r="D47" s="1"/>
      <c r="E47" s="1"/>
      <c r="F47" s="1" t="s">
        <v>46</v>
      </c>
      <c r="G47" s="1"/>
      <c r="H47" s="2">
        <v>537.30999999999995</v>
      </c>
    </row>
    <row r="48" spans="1:8" x14ac:dyDescent="0.25">
      <c r="A48" s="1"/>
      <c r="B48" s="1"/>
      <c r="C48" s="1"/>
      <c r="D48" s="1"/>
      <c r="E48" s="1"/>
      <c r="F48" s="1" t="s">
        <v>47</v>
      </c>
      <c r="G48" s="1"/>
      <c r="H48" s="2"/>
    </row>
    <row r="49" spans="1:8" x14ac:dyDescent="0.25">
      <c r="A49" s="1"/>
      <c r="B49" s="1"/>
      <c r="C49" s="1"/>
      <c r="D49" s="1"/>
      <c r="E49" s="1"/>
      <c r="F49" s="1"/>
      <c r="G49" s="1" t="s">
        <v>48</v>
      </c>
      <c r="H49" s="2">
        <v>39.950000000000003</v>
      </c>
    </row>
    <row r="50" spans="1:8" ht="15.75" thickBot="1" x14ac:dyDescent="0.3">
      <c r="A50" s="1"/>
      <c r="B50" s="1"/>
      <c r="C50" s="1"/>
      <c r="D50" s="1"/>
      <c r="E50" s="1"/>
      <c r="F50" s="1"/>
      <c r="G50" s="1" t="s">
        <v>49</v>
      </c>
      <c r="H50" s="4">
        <v>1217.28</v>
      </c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6">
        <f>ROUND(SUM(H48:H50),5)</f>
        <v>1257.23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ROUND(SUM(H46:H47)+H51,5)</f>
        <v>1794.54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>
        <v>338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/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3">
        <v>1361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ROUND(SUM(H54:H55),5)</f>
        <v>1361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ht="15.75" thickBot="1" x14ac:dyDescent="0.3">
      <c r="A58" s="1"/>
      <c r="B58" s="1"/>
      <c r="C58" s="1"/>
      <c r="D58" s="1"/>
      <c r="E58" s="1"/>
      <c r="F58" s="1" t="s">
        <v>57</v>
      </c>
      <c r="G58" s="1"/>
      <c r="H58" s="3">
        <v>790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>
        <f>ROUND(SUM(H57:H58),5)</f>
        <v>790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>
        <v>6800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/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>
        <v>750</v>
      </c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15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ROUND(SUM(H61:H63),5)</f>
        <v>765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/>
    </row>
    <row r="67" spans="1:8" ht="15.75" thickBot="1" x14ac:dyDescent="0.3">
      <c r="A67" s="1"/>
      <c r="B67" s="1"/>
      <c r="C67" s="1"/>
      <c r="D67" s="1"/>
      <c r="E67" s="1"/>
      <c r="F67" s="1"/>
      <c r="G67" s="1" t="s">
        <v>66</v>
      </c>
      <c r="H67" s="3">
        <v>1020</v>
      </c>
    </row>
    <row r="68" spans="1:8" x14ac:dyDescent="0.25">
      <c r="A68" s="1"/>
      <c r="B68" s="1"/>
      <c r="C68" s="1"/>
      <c r="D68" s="1"/>
      <c r="E68" s="1"/>
      <c r="F68" s="1" t="s">
        <v>67</v>
      </c>
      <c r="G68" s="1"/>
      <c r="H68" s="2">
        <f>ROUND(SUM(H66:H67),5)</f>
        <v>1020</v>
      </c>
    </row>
    <row r="69" spans="1:8" ht="15.75" thickBot="1" x14ac:dyDescent="0.3">
      <c r="A69" s="1"/>
      <c r="B69" s="1"/>
      <c r="C69" s="1"/>
      <c r="D69" s="1"/>
      <c r="E69" s="1"/>
      <c r="F69" s="1" t="s">
        <v>68</v>
      </c>
      <c r="G69" s="1"/>
      <c r="H69" s="3">
        <v>367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>
        <f>ROUND(H65+SUM(H68:H69),5)</f>
        <v>1387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/>
    </row>
    <row r="72" spans="1:8" x14ac:dyDescent="0.25">
      <c r="A72" s="1"/>
      <c r="B72" s="1"/>
      <c r="C72" s="1"/>
      <c r="D72" s="1"/>
      <c r="E72" s="1"/>
      <c r="F72" s="1" t="s">
        <v>71</v>
      </c>
      <c r="G72" s="1"/>
      <c r="H72" s="2">
        <v>1210</v>
      </c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40.700000000000003</v>
      </c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399.98</v>
      </c>
    </row>
    <row r="75" spans="1:8" ht="15.75" thickBot="1" x14ac:dyDescent="0.3">
      <c r="A75" s="1"/>
      <c r="B75" s="1"/>
      <c r="C75" s="1"/>
      <c r="D75" s="1"/>
      <c r="E75" s="1"/>
      <c r="F75" s="1" t="s">
        <v>74</v>
      </c>
      <c r="G75" s="1"/>
      <c r="H75" s="3">
        <v>61.77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>
        <f>ROUND(SUM(H71:H75),5)</f>
        <v>1712.45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/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525</v>
      </c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5730.34</v>
      </c>
    </row>
    <row r="80" spans="1:8" ht="15.75" thickBot="1" x14ac:dyDescent="0.3">
      <c r="A80" s="1"/>
      <c r="B80" s="1"/>
      <c r="C80" s="1"/>
      <c r="D80" s="1"/>
      <c r="E80" s="1"/>
      <c r="F80" s="1" t="s">
        <v>79</v>
      </c>
      <c r="G80" s="1"/>
      <c r="H80" s="3">
        <v>1800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>
        <f>ROUND(SUM(H77:H80),5)</f>
        <v>8055.34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/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550</v>
      </c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709.2</v>
      </c>
    </row>
    <row r="85" spans="1:8" ht="15.75" thickBot="1" x14ac:dyDescent="0.3">
      <c r="A85" s="1"/>
      <c r="B85" s="1"/>
      <c r="C85" s="1"/>
      <c r="D85" s="1"/>
      <c r="E85" s="1"/>
      <c r="F85" s="1" t="s">
        <v>84</v>
      </c>
      <c r="G85" s="1"/>
      <c r="H85" s="3">
        <v>1300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>
        <f>ROUND(SUM(H82:H85),5)</f>
        <v>2559.1999999999998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/>
    </row>
    <row r="88" spans="1:8" ht="15.75" thickBot="1" x14ac:dyDescent="0.3">
      <c r="A88" s="1"/>
      <c r="B88" s="1"/>
      <c r="C88" s="1"/>
      <c r="D88" s="1"/>
      <c r="E88" s="1"/>
      <c r="F88" s="1" t="s">
        <v>87</v>
      </c>
      <c r="G88" s="1"/>
      <c r="H88" s="3">
        <v>409.16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>
        <f>ROUND(SUM(H87:H88),5)</f>
        <v>409.16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/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6371.62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874.04</v>
      </c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2787.64</v>
      </c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941.65</v>
      </c>
    </row>
    <row r="95" spans="1:8" ht="15.75" thickBot="1" x14ac:dyDescent="0.3">
      <c r="A95" s="1"/>
      <c r="B95" s="1"/>
      <c r="C95" s="1"/>
      <c r="D95" s="1"/>
      <c r="E95" s="1"/>
      <c r="F95" s="1" t="s">
        <v>94</v>
      </c>
      <c r="G95" s="1"/>
      <c r="H95" s="3">
        <v>119.28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>
        <f>ROUND(SUM(H90:H95),5)</f>
        <v>11094.23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/>
    </row>
    <row r="98" spans="1:8" x14ac:dyDescent="0.25">
      <c r="A98" s="1"/>
      <c r="B98" s="1"/>
      <c r="C98" s="1"/>
      <c r="D98" s="1"/>
      <c r="E98" s="1"/>
      <c r="F98" s="1" t="s">
        <v>97</v>
      </c>
      <c r="G98" s="1"/>
      <c r="H98" s="2">
        <v>7139.56</v>
      </c>
    </row>
    <row r="99" spans="1:8" x14ac:dyDescent="0.25">
      <c r="A99" s="1"/>
      <c r="B99" s="1"/>
      <c r="C99" s="1"/>
      <c r="D99" s="1"/>
      <c r="E99" s="1"/>
      <c r="F99" s="1" t="s">
        <v>98</v>
      </c>
      <c r="G99" s="1"/>
      <c r="H99" s="2">
        <v>7242.32</v>
      </c>
    </row>
    <row r="100" spans="1:8" x14ac:dyDescent="0.25">
      <c r="A100" s="1"/>
      <c r="B100" s="1"/>
      <c r="C100" s="1"/>
      <c r="D100" s="1"/>
      <c r="E100" s="1"/>
      <c r="F100" s="1" t="s">
        <v>99</v>
      </c>
      <c r="G100" s="1"/>
      <c r="H100" s="2">
        <v>-471.94</v>
      </c>
    </row>
    <row r="101" spans="1:8" x14ac:dyDescent="0.25">
      <c r="A101" s="1"/>
      <c r="B101" s="1"/>
      <c r="C101" s="1"/>
      <c r="D101" s="1"/>
      <c r="E101" s="1"/>
      <c r="F101" s="1" t="s">
        <v>100</v>
      </c>
      <c r="G101" s="1"/>
      <c r="H101" s="2">
        <v>8406.35</v>
      </c>
    </row>
    <row r="102" spans="1:8" x14ac:dyDescent="0.25">
      <c r="A102" s="1"/>
      <c r="B102" s="1"/>
      <c r="C102" s="1"/>
      <c r="D102" s="1"/>
      <c r="E102" s="1"/>
      <c r="F102" s="1" t="s">
        <v>101</v>
      </c>
      <c r="G102" s="1"/>
      <c r="H102" s="2">
        <v>19510.080000000002</v>
      </c>
    </row>
    <row r="103" spans="1:8" ht="15.75" thickBot="1" x14ac:dyDescent="0.3">
      <c r="A103" s="1"/>
      <c r="B103" s="1"/>
      <c r="C103" s="1"/>
      <c r="D103" s="1"/>
      <c r="E103" s="1"/>
      <c r="F103" s="1" t="s">
        <v>102</v>
      </c>
      <c r="G103" s="1"/>
      <c r="H103" s="3">
        <v>321.14999999999998</v>
      </c>
    </row>
    <row r="104" spans="1:8" x14ac:dyDescent="0.25">
      <c r="A104" s="1"/>
      <c r="B104" s="1"/>
      <c r="C104" s="1"/>
      <c r="D104" s="1"/>
      <c r="E104" s="1" t="s">
        <v>103</v>
      </c>
      <c r="F104" s="1"/>
      <c r="G104" s="1"/>
      <c r="H104" s="2">
        <f>ROUND(SUM(H97:H103),5)</f>
        <v>42147.519999999997</v>
      </c>
    </row>
    <row r="105" spans="1:8" x14ac:dyDescent="0.25">
      <c r="A105" s="1"/>
      <c r="B105" s="1"/>
      <c r="C105" s="1"/>
      <c r="D105" s="1"/>
      <c r="E105" s="1" t="s">
        <v>104</v>
      </c>
      <c r="F105" s="1"/>
      <c r="G105" s="1"/>
      <c r="H105" s="2">
        <v>4000</v>
      </c>
    </row>
    <row r="106" spans="1:8" x14ac:dyDescent="0.25">
      <c r="A106" s="1"/>
      <c r="B106" s="1"/>
      <c r="C106" s="1"/>
      <c r="D106" s="1"/>
      <c r="E106" s="1" t="s">
        <v>105</v>
      </c>
      <c r="F106" s="1"/>
      <c r="G106" s="1"/>
      <c r="H106" s="2"/>
    </row>
    <row r="107" spans="1:8" x14ac:dyDescent="0.25">
      <c r="A107" s="1"/>
      <c r="B107" s="1"/>
      <c r="C107" s="1"/>
      <c r="D107" s="1"/>
      <c r="E107" s="1"/>
      <c r="F107" s="1" t="s">
        <v>106</v>
      </c>
      <c r="G107" s="1"/>
      <c r="H107" s="2">
        <v>1500</v>
      </c>
    </row>
    <row r="108" spans="1:8" ht="15.75" thickBot="1" x14ac:dyDescent="0.3">
      <c r="A108" s="1"/>
      <c r="B108" s="1"/>
      <c r="C108" s="1"/>
      <c r="D108" s="1"/>
      <c r="E108" s="1"/>
      <c r="F108" s="1" t="s">
        <v>107</v>
      </c>
      <c r="G108" s="1"/>
      <c r="H108" s="3">
        <v>701</v>
      </c>
    </row>
    <row r="109" spans="1:8" x14ac:dyDescent="0.25">
      <c r="A109" s="1"/>
      <c r="B109" s="1"/>
      <c r="C109" s="1"/>
      <c r="D109" s="1"/>
      <c r="E109" s="1" t="s">
        <v>108</v>
      </c>
      <c r="F109" s="1"/>
      <c r="G109" s="1"/>
      <c r="H109" s="2">
        <f>ROUND(SUM(H106:H108),5)</f>
        <v>2201</v>
      </c>
    </row>
    <row r="110" spans="1:8" x14ac:dyDescent="0.25">
      <c r="A110" s="1"/>
      <c r="B110" s="1"/>
      <c r="C110" s="1"/>
      <c r="D110" s="1"/>
      <c r="E110" s="1" t="s">
        <v>109</v>
      </c>
      <c r="F110" s="1"/>
      <c r="G110" s="1"/>
      <c r="H110" s="2"/>
    </row>
    <row r="111" spans="1:8" ht="15.75" thickBot="1" x14ac:dyDescent="0.3">
      <c r="A111" s="1"/>
      <c r="B111" s="1"/>
      <c r="C111" s="1"/>
      <c r="D111" s="1"/>
      <c r="E111" s="1"/>
      <c r="F111" s="1" t="s">
        <v>110</v>
      </c>
      <c r="G111" s="1"/>
      <c r="H111" s="3">
        <v>57593.21</v>
      </c>
    </row>
    <row r="112" spans="1:8" x14ac:dyDescent="0.25">
      <c r="A112" s="1"/>
      <c r="B112" s="1"/>
      <c r="C112" s="1"/>
      <c r="D112" s="1"/>
      <c r="E112" s="1" t="s">
        <v>111</v>
      </c>
      <c r="F112" s="1"/>
      <c r="G112" s="1"/>
      <c r="H112" s="2">
        <f>ROUND(SUM(H110:H111),5)</f>
        <v>57593.21</v>
      </c>
    </row>
    <row r="113" spans="1:8" x14ac:dyDescent="0.25">
      <c r="A113" s="1"/>
      <c r="B113" s="1"/>
      <c r="C113" s="1"/>
      <c r="D113" s="1"/>
      <c r="E113" s="1" t="s">
        <v>112</v>
      </c>
      <c r="F113" s="1"/>
      <c r="G113" s="1"/>
      <c r="H113" s="2">
        <v>54.91</v>
      </c>
    </row>
    <row r="114" spans="1:8" x14ac:dyDescent="0.25">
      <c r="A114" s="1"/>
      <c r="B114" s="1"/>
      <c r="C114" s="1"/>
      <c r="D114" s="1"/>
      <c r="E114" s="1" t="s">
        <v>113</v>
      </c>
      <c r="F114" s="1"/>
      <c r="G114" s="1"/>
      <c r="H114" s="2"/>
    </row>
    <row r="115" spans="1:8" x14ac:dyDescent="0.25">
      <c r="A115" s="1"/>
      <c r="B115" s="1"/>
      <c r="C115" s="1"/>
      <c r="D115" s="1"/>
      <c r="E115" s="1"/>
      <c r="F115" s="1" t="s">
        <v>114</v>
      </c>
      <c r="G115" s="1"/>
      <c r="H115" s="2">
        <v>235.36</v>
      </c>
    </row>
    <row r="116" spans="1:8" x14ac:dyDescent="0.25">
      <c r="A116" s="1"/>
      <c r="B116" s="1"/>
      <c r="C116" s="1"/>
      <c r="D116" s="1"/>
      <c r="E116" s="1"/>
      <c r="F116" s="1" t="s">
        <v>115</v>
      </c>
      <c r="G116" s="1"/>
      <c r="H116" s="2">
        <v>4708.3100000000004</v>
      </c>
    </row>
    <row r="117" spans="1:8" x14ac:dyDescent="0.25">
      <c r="A117" s="1"/>
      <c r="B117" s="1"/>
      <c r="C117" s="1"/>
      <c r="D117" s="1"/>
      <c r="E117" s="1"/>
      <c r="F117" s="1" t="s">
        <v>116</v>
      </c>
      <c r="G117" s="1"/>
      <c r="H117" s="2">
        <v>4017.4</v>
      </c>
    </row>
    <row r="118" spans="1:8" x14ac:dyDescent="0.25">
      <c r="A118" s="1"/>
      <c r="B118" s="1"/>
      <c r="C118" s="1"/>
      <c r="D118" s="1"/>
      <c r="E118" s="1"/>
      <c r="F118" s="1" t="s">
        <v>117</v>
      </c>
      <c r="G118" s="1"/>
      <c r="H118" s="2">
        <v>2.11</v>
      </c>
    </row>
    <row r="119" spans="1:8" ht="15.75" thickBot="1" x14ac:dyDescent="0.3">
      <c r="A119" s="1"/>
      <c r="B119" s="1"/>
      <c r="C119" s="1"/>
      <c r="D119" s="1"/>
      <c r="E119" s="1"/>
      <c r="F119" s="1" t="s">
        <v>118</v>
      </c>
      <c r="G119" s="1"/>
      <c r="H119" s="3">
        <v>3974.46</v>
      </c>
    </row>
    <row r="120" spans="1:8" x14ac:dyDescent="0.25">
      <c r="A120" s="1"/>
      <c r="B120" s="1"/>
      <c r="C120" s="1"/>
      <c r="D120" s="1"/>
      <c r="E120" s="1" t="s">
        <v>119</v>
      </c>
      <c r="F120" s="1"/>
      <c r="G120" s="1"/>
      <c r="H120" s="2">
        <f>ROUND(SUM(H114:H119),5)</f>
        <v>12937.64</v>
      </c>
    </row>
    <row r="121" spans="1:8" x14ac:dyDescent="0.25">
      <c r="A121" s="1"/>
      <c r="B121" s="1"/>
      <c r="C121" s="1"/>
      <c r="D121" s="1"/>
      <c r="E121" s="1" t="s">
        <v>120</v>
      </c>
      <c r="F121" s="1"/>
      <c r="G121" s="1"/>
      <c r="H121" s="2"/>
    </row>
    <row r="122" spans="1:8" ht="15.75" thickBot="1" x14ac:dyDescent="0.3">
      <c r="A122" s="1"/>
      <c r="B122" s="1"/>
      <c r="C122" s="1"/>
      <c r="D122" s="1"/>
      <c r="E122" s="1"/>
      <c r="F122" s="1" t="s">
        <v>121</v>
      </c>
      <c r="G122" s="1"/>
      <c r="H122" s="3">
        <v>2156</v>
      </c>
    </row>
    <row r="123" spans="1:8" x14ac:dyDescent="0.25">
      <c r="A123" s="1"/>
      <c r="B123" s="1"/>
      <c r="C123" s="1"/>
      <c r="D123" s="1"/>
      <c r="E123" s="1" t="s">
        <v>122</v>
      </c>
      <c r="F123" s="1"/>
      <c r="G123" s="1"/>
      <c r="H123" s="2">
        <f>ROUND(SUM(H121:H122),5)</f>
        <v>2156</v>
      </c>
    </row>
    <row r="124" spans="1:8" x14ac:dyDescent="0.25">
      <c r="A124" s="1"/>
      <c r="B124" s="1"/>
      <c r="C124" s="1"/>
      <c r="D124" s="1"/>
      <c r="E124" s="1" t="s">
        <v>123</v>
      </c>
      <c r="F124" s="1"/>
      <c r="G124" s="1"/>
      <c r="H124" s="2"/>
    </row>
    <row r="125" spans="1:8" ht="15.75" thickBot="1" x14ac:dyDescent="0.3">
      <c r="A125" s="1"/>
      <c r="B125" s="1"/>
      <c r="C125" s="1"/>
      <c r="D125" s="1"/>
      <c r="E125" s="1"/>
      <c r="F125" s="1" t="s">
        <v>124</v>
      </c>
      <c r="G125" s="1"/>
      <c r="H125" s="4">
        <v>31309.71</v>
      </c>
    </row>
    <row r="126" spans="1:8" ht="15.75" thickBot="1" x14ac:dyDescent="0.3">
      <c r="A126" s="1"/>
      <c r="B126" s="1"/>
      <c r="C126" s="1"/>
      <c r="D126" s="1"/>
      <c r="E126" s="1" t="s">
        <v>125</v>
      </c>
      <c r="F126" s="1"/>
      <c r="G126" s="1"/>
      <c r="H126" s="5">
        <f>ROUND(SUM(H124:H125),5)</f>
        <v>31309.71</v>
      </c>
    </row>
    <row r="127" spans="1:8" ht="15.75" thickBot="1" x14ac:dyDescent="0.3">
      <c r="A127" s="1"/>
      <c r="B127" s="1"/>
      <c r="C127" s="1"/>
      <c r="D127" s="1" t="s">
        <v>126</v>
      </c>
      <c r="E127" s="1"/>
      <c r="F127" s="1"/>
      <c r="G127" s="1"/>
      <c r="H127" s="5">
        <f>ROUND(H24+SUM(H28:H34)+SUM(H37:H38)+H42+H45+SUM(H52:H53)+H56+SUM(H59:H60)+H64+H70+H76+H81+H86+H89+H96+SUM(H104:H105)+H109+SUM(H112:H113)+H120+H123+H126,5)</f>
        <v>196310.94</v>
      </c>
    </row>
    <row r="128" spans="1:8" ht="15.75" thickBot="1" x14ac:dyDescent="0.3">
      <c r="A128" s="1"/>
      <c r="B128" s="1" t="s">
        <v>127</v>
      </c>
      <c r="C128" s="1"/>
      <c r="D128" s="1"/>
      <c r="E128" s="1"/>
      <c r="F128" s="1"/>
      <c r="G128" s="1"/>
      <c r="H128" s="5">
        <f>ROUND(H2+H23-H127,5)</f>
        <v>148731.91</v>
      </c>
    </row>
    <row r="129" spans="1:8" s="8" customFormat="1" ht="12" thickBot="1" x14ac:dyDescent="0.25">
      <c r="A129" s="1" t="s">
        <v>128</v>
      </c>
      <c r="B129" s="1"/>
      <c r="C129" s="1"/>
      <c r="D129" s="1"/>
      <c r="E129" s="1"/>
      <c r="F129" s="1"/>
      <c r="G129" s="1"/>
      <c r="H129" s="7">
        <f>H128</f>
        <v>148731.91</v>
      </c>
    </row>
    <row r="130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May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2017-07-23T02:57:17Z</cp:lastPrinted>
  <dcterms:created xsi:type="dcterms:W3CDTF">2017-07-23T02:56:58Z</dcterms:created>
  <dcterms:modified xsi:type="dcterms:W3CDTF">2017-07-23T02:57:47Z</dcterms:modified>
</cp:coreProperties>
</file>