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2540" windowHeight="1624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Sheet1!$4:$4,Sheet1!$6:$6,Sheet1!$9:$9,Sheet1!$10:$10,Sheet1!$13:$13,Sheet1!$14:$14,Sheet1!$20:$20,Sheet1!$22:$22,Sheet1!$23:$23,Sheet1!$26:$26,Sheet1!$27:$27,Sheet1!$29:$29,Sheet1!$30:$30,Sheet1!$32:$32,Sheet1!$33:$33,Sheet1!$34:$34</definedName>
    <definedName name="QB_DATA_1" localSheetId="0" hidden="1">Sheet1!$35:$35,Sheet1!$37:$37,Sheet1!$38:$38,Sheet1!$40:$40,Sheet1!$42:$42,Sheet1!$43:$43,Sheet1!$44:$44,Sheet1!$47:$47,Sheet1!$48:$48,Sheet1!$51:$51,Sheet1!$53:$53,Sheet1!$54:$54,Sheet1!$57:$57,Sheet1!$59:$59,Sheet1!$60:$60,Sheet1!$63:$63</definedName>
    <definedName name="QB_DATA_2" localSheetId="0" hidden="1">Sheet1!$65:$65,Sheet1!$67:$67,Sheet1!$71:$71,Sheet1!$72:$72,Sheet1!$73:$73,Sheet1!$77:$77,Sheet1!$78:$78,Sheet1!$81:$81,Sheet1!$82:$82,Sheet1!$85:$85,Sheet1!$86:$86,Sheet1!$89:$89,Sheet1!$92:$92,Sheet1!$93:$93,Sheet1!$94:$94,Sheet1!$95:$95</definedName>
    <definedName name="QB_DATA_3" localSheetId="0" hidden="1">Sheet1!$96:$96,Sheet1!$99:$99,Sheet1!$100:$100,Sheet1!$101:$101,Sheet1!$102:$102,Sheet1!$105:$105,Sheet1!$107:$107,Sheet1!$109:$109,Sheet1!$112:$112,Sheet1!$115:$115,Sheet1!$116:$116,Sheet1!$117:$117,Sheet1!$118:$118,Sheet1!$119:$119,Sheet1!$121:$121</definedName>
    <definedName name="QB_FORMULA_0" localSheetId="0" hidden="1">Sheet1!$H$7,Sheet1!$H$11,Sheet1!$H$15,Sheet1!$H$16,Sheet1!$H$17,Sheet1!$H$24,Sheet1!$H$25,Sheet1!$H$31,Sheet1!$H$39,Sheet1!$H$45,Sheet1!$H$49,Sheet1!$H$55,Sheet1!$H$56,Sheet1!$H$61,Sheet1!$H$64,Sheet1!$H$68</definedName>
    <definedName name="QB_FORMULA_1" localSheetId="0" hidden="1">Sheet1!$H$74,Sheet1!$H$75,Sheet1!$H$79,Sheet1!$H$83,Sheet1!$H$87,Sheet1!$H$90,Sheet1!$H$97,Sheet1!$H$103,Sheet1!$H$106,Sheet1!$H$110,Sheet1!$H$113,Sheet1!$H$120,Sheet1!$H$122,Sheet1!$H$123,Sheet1!$H$124</definedName>
    <definedName name="QB_ROW_104040" localSheetId="0" hidden="1">Sheet1!$E$88</definedName>
    <definedName name="QB_ROW_104340" localSheetId="0" hidden="1">Sheet1!$E$90</definedName>
    <definedName name="QB_ROW_106250" localSheetId="0" hidden="1">Sheet1!$F$89</definedName>
    <definedName name="QB_ROW_107250" localSheetId="0" hidden="1">Sheet1!$F$115</definedName>
    <definedName name="QB_ROW_108250" localSheetId="0" hidden="1">Sheet1!$F$60</definedName>
    <definedName name="QB_ROW_109040" localSheetId="0" hidden="1">Sheet1!$E$91</definedName>
    <definedName name="QB_ROW_109340" localSheetId="0" hidden="1">Sheet1!$E$97</definedName>
    <definedName name="QB_ROW_111250" localSheetId="0" hidden="1">Sheet1!$F$96</definedName>
    <definedName name="QB_ROW_112040" localSheetId="0" hidden="1">Sheet1!$E$98</definedName>
    <definedName name="QB_ROW_112340" localSheetId="0" hidden="1">Sheet1!$E$103</definedName>
    <definedName name="QB_ROW_113250" localSheetId="0" hidden="1">Sheet1!$F$99</definedName>
    <definedName name="QB_ROW_115040" localSheetId="0" hidden="1">Sheet1!$E$104</definedName>
    <definedName name="QB_ROW_115340" localSheetId="0" hidden="1">Sheet1!$E$106</definedName>
    <definedName name="QB_ROW_121250" localSheetId="0" hidden="1">Sheet1!$F$63</definedName>
    <definedName name="QB_ROW_125040" localSheetId="0" hidden="1">Sheet1!$E$108</definedName>
    <definedName name="QB_ROW_125340" localSheetId="0" hidden="1">Sheet1!$E$110</definedName>
    <definedName name="QB_ROW_127250" localSheetId="0" hidden="1">Sheet1!$F$109</definedName>
    <definedName name="QB_ROW_129040" localSheetId="0" hidden="1">Sheet1!$E$36</definedName>
    <definedName name="QB_ROW_129250" localSheetId="0" hidden="1">Sheet1!$F$38</definedName>
    <definedName name="QB_ROW_129340" localSheetId="0" hidden="1">Sheet1!$E$39</definedName>
    <definedName name="QB_ROW_131340" localSheetId="0" hidden="1">Sheet1!$E$35</definedName>
    <definedName name="QB_ROW_132240" localSheetId="0" hidden="1">Sheet1!$E$27</definedName>
    <definedName name="QB_ROW_137040" localSheetId="0" hidden="1">Sheet1!$E$28</definedName>
    <definedName name="QB_ROW_137250" localSheetId="0" hidden="1">Sheet1!$F$30</definedName>
    <definedName name="QB_ROW_137340" localSheetId="0" hidden="1">Sheet1!$E$31</definedName>
    <definedName name="QB_ROW_138050" localSheetId="0" hidden="1">Sheet1!$F$70</definedName>
    <definedName name="QB_ROW_138350" localSheetId="0" hidden="1">Sheet1!$F$74</definedName>
    <definedName name="QB_ROW_139250" localSheetId="0" hidden="1">Sheet1!$F$42</definedName>
    <definedName name="QB_ROW_142040" localSheetId="0" hidden="1">Sheet1!$E$19</definedName>
    <definedName name="QB_ROW_142340" localSheetId="0" hidden="1">Sheet1!$E$25</definedName>
    <definedName name="QB_ROW_144250" localSheetId="0" hidden="1">Sheet1!$F$20</definedName>
    <definedName name="QB_ROW_145050" localSheetId="0" hidden="1">Sheet1!$F$21</definedName>
    <definedName name="QB_ROW_145260" localSheetId="0" hidden="1">Sheet1!$G$23</definedName>
    <definedName name="QB_ROW_145350" localSheetId="0" hidden="1">Sheet1!$F$24</definedName>
    <definedName name="QB_ROW_146240" localSheetId="0" hidden="1">Sheet1!$E$40</definedName>
    <definedName name="QB_ROW_173040" localSheetId="0" hidden="1">Sheet1!$E$50</definedName>
    <definedName name="QB_ROW_173340" localSheetId="0" hidden="1">Sheet1!$E$56</definedName>
    <definedName name="QB_ROW_179250" localSheetId="0" hidden="1">Sheet1!$F$105</definedName>
    <definedName name="QB_ROW_18301" localSheetId="0" hidden="1">Sheet1!$A$124</definedName>
    <definedName name="QB_ROW_19011" localSheetId="0" hidden="1">Sheet1!$B$2</definedName>
    <definedName name="QB_ROW_19311" localSheetId="0" hidden="1">Sheet1!$B$123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6260" localSheetId="0" hidden="1">Sheet1!$G$73</definedName>
    <definedName name="QB_ROW_208260" localSheetId="0" hidden="1">Sheet1!$G$72</definedName>
    <definedName name="QB_ROW_209040" localSheetId="0" hidden="1">Sheet1!$E$41</definedName>
    <definedName name="QB_ROW_209250" localSheetId="0" hidden="1">Sheet1!$F$44</definedName>
    <definedName name="QB_ROW_209340" localSheetId="0" hidden="1">Sheet1!$E$45</definedName>
    <definedName name="QB_ROW_21031" localSheetId="0" hidden="1">Sheet1!$D$18</definedName>
    <definedName name="QB_ROW_21331" localSheetId="0" hidden="1">Sheet1!$D$122</definedName>
    <definedName name="QB_ROW_217040" localSheetId="0" hidden="1">Sheet1!$E$76</definedName>
    <definedName name="QB_ROW_217340" localSheetId="0" hidden="1">Sheet1!$E$79</definedName>
    <definedName name="QB_ROW_218240" localSheetId="0" hidden="1">Sheet1!$E$34</definedName>
    <definedName name="QB_ROW_226250" localSheetId="0" hidden="1">Sheet1!$F$93</definedName>
    <definedName name="QB_ROW_227260" localSheetId="0" hidden="1">Sheet1!$G$71</definedName>
    <definedName name="QB_ROW_237040" localSheetId="0" hidden="1">Sheet1!$E$58</definedName>
    <definedName name="QB_ROW_237340" localSheetId="0" hidden="1">Sheet1!$E$61</definedName>
    <definedName name="QB_ROW_239040" localSheetId="0" hidden="1">Sheet1!$E$111</definedName>
    <definedName name="QB_ROW_239340" localSheetId="0" hidden="1">Sheet1!$E$113</definedName>
    <definedName name="QB_ROW_240040" localSheetId="0" hidden="1">Sheet1!$E$114</definedName>
    <definedName name="QB_ROW_240340" localSheetId="0" hidden="1">Sheet1!$E$120</definedName>
    <definedName name="QB_ROW_247250" localSheetId="0" hidden="1">Sheet1!$F$92</definedName>
    <definedName name="QB_ROW_250250" localSheetId="0" hidden="1">Sheet1!$F$37</definedName>
    <definedName name="QB_ROW_252040" localSheetId="0" hidden="1">Sheet1!$E$46</definedName>
    <definedName name="QB_ROW_252250" localSheetId="0" hidden="1">Sheet1!$F$48</definedName>
    <definedName name="QB_ROW_252340" localSheetId="0" hidden="1">Sheet1!$E$49</definedName>
    <definedName name="QB_ROW_254250" localSheetId="0" hidden="1">Sheet1!$F$94</definedName>
    <definedName name="QB_ROW_255250" localSheetId="0" hidden="1">Sheet1!$F$95</definedName>
    <definedName name="QB_ROW_284250" localSheetId="0" hidden="1">Sheet1!$F$14</definedName>
    <definedName name="QB_ROW_289250" localSheetId="0" hidden="1">Sheet1!$F$119</definedName>
    <definedName name="QB_ROW_291250" localSheetId="0" hidden="1">Sheet1!$F$13</definedName>
    <definedName name="QB_ROW_323240" localSheetId="0" hidden="1">Sheet1!$E$32</definedName>
    <definedName name="QB_ROW_332250" localSheetId="0" hidden="1">Sheet1!$F$59</definedName>
    <definedName name="QB_ROW_334340" localSheetId="0" hidden="1">Sheet1!$E$107</definedName>
    <definedName name="QB_ROW_342040" localSheetId="0" hidden="1">Sheet1!$E$80</definedName>
    <definedName name="QB_ROW_342340" localSheetId="0" hidden="1">Sheet1!$E$83</definedName>
    <definedName name="QB_ROW_343040" localSheetId="0" hidden="1">Sheet1!$E$84</definedName>
    <definedName name="QB_ROW_343340" localSheetId="0" hidden="1">Sheet1!$E$87</definedName>
    <definedName name="QB_ROW_348250" localSheetId="0" hidden="1">Sheet1!$F$85</definedName>
    <definedName name="QB_ROW_354250" localSheetId="0" hidden="1">Sheet1!$F$47</definedName>
    <definedName name="QB_ROW_359250" localSheetId="0" hidden="1">Sheet1!$F$100</definedName>
    <definedName name="QB_ROW_360250" localSheetId="0" hidden="1">Sheet1!$F$86</definedName>
    <definedName name="QB_ROW_365250" localSheetId="0" hidden="1">Sheet1!$F$77</definedName>
    <definedName name="QB_ROW_371240" localSheetId="0" hidden="1">Sheet1!$E$121</definedName>
    <definedName name="QB_ROW_372040" localSheetId="0" hidden="1">Sheet1!$E$12</definedName>
    <definedName name="QB_ROW_372340" localSheetId="0" hidden="1">Sheet1!$E$15</definedName>
    <definedName name="QB_ROW_389250" localSheetId="0" hidden="1">Sheet1!$F$81</definedName>
    <definedName name="QB_ROW_391250" localSheetId="0" hidden="1">Sheet1!$F$118</definedName>
    <definedName name="QB_ROW_41040" localSheetId="0" hidden="1">Sheet1!$E$8</definedName>
    <definedName name="QB_ROW_411250" localSheetId="0" hidden="1">Sheet1!$F$29</definedName>
    <definedName name="QB_ROW_41340" localSheetId="0" hidden="1">Sheet1!$E$11</definedName>
    <definedName name="QB_ROW_42250" localSheetId="0" hidden="1">Sheet1!$F$9</definedName>
    <definedName name="QB_ROW_423260" localSheetId="0" hidden="1">Sheet1!$G$22</definedName>
    <definedName name="QB_ROW_431250" localSheetId="0" hidden="1">Sheet1!$F$101</definedName>
    <definedName name="QB_ROW_435260" localSheetId="0" hidden="1">Sheet1!$G$53</definedName>
    <definedName name="QB_ROW_436250" localSheetId="0" hidden="1">Sheet1!$F$78</definedName>
    <definedName name="QB_ROW_44250" localSheetId="0" hidden="1">Sheet1!$F$10</definedName>
    <definedName name="QB_ROW_444240" localSheetId="0" hidden="1">Sheet1!$E$57</definedName>
    <definedName name="QB_ROW_460250" localSheetId="0" hidden="1">Sheet1!$F$102</definedName>
    <definedName name="QB_ROW_46040" localSheetId="0" hidden="1">Sheet1!$E$62</definedName>
    <definedName name="QB_ROW_46340" localSheetId="0" hidden="1">Sheet1!$E$64</definedName>
    <definedName name="QB_ROW_47240" localSheetId="0" hidden="1">Sheet1!$E$65</definedName>
    <definedName name="QB_ROW_483250" localSheetId="0" hidden="1">Sheet1!$F$82</definedName>
    <definedName name="QB_ROW_50250" localSheetId="0" hidden="1">Sheet1!$F$112</definedName>
    <definedName name="QB_ROW_51250" localSheetId="0" hidden="1">Sheet1!$F$116</definedName>
    <definedName name="QB_ROW_52250" localSheetId="0" hidden="1">Sheet1!$F$117</definedName>
    <definedName name="QB_ROW_61240" localSheetId="0" hidden="1">Sheet1!$E$4</definedName>
    <definedName name="QB_ROW_71250" localSheetId="0" hidden="1">Sheet1!$F$51</definedName>
    <definedName name="QB_ROW_73250" localSheetId="0" hidden="1">Sheet1!$F$43</definedName>
    <definedName name="QB_ROW_74050" localSheetId="0" hidden="1">Sheet1!$F$52</definedName>
    <definedName name="QB_ROW_74260" localSheetId="0" hidden="1">Sheet1!$G$54</definedName>
    <definedName name="QB_ROW_74350" localSheetId="0" hidden="1">Sheet1!$F$55</definedName>
    <definedName name="QB_ROW_78240" localSheetId="0" hidden="1">Sheet1!$E$33</definedName>
    <definedName name="QB_ROW_86321" localSheetId="0" hidden="1">Sheet1!$C$17</definedName>
    <definedName name="QB_ROW_91240" localSheetId="0" hidden="1">Sheet1!$E$26</definedName>
    <definedName name="QB_ROW_92040" localSheetId="0" hidden="1">Sheet1!$E$5</definedName>
    <definedName name="QB_ROW_92340" localSheetId="0" hidden="1">Sheet1!$E$7</definedName>
    <definedName name="QB_ROW_94040" localSheetId="0" hidden="1">Sheet1!$E$66</definedName>
    <definedName name="QB_ROW_94340" localSheetId="0" hidden="1">Sheet1!$E$68</definedName>
    <definedName name="QB_ROW_95250" localSheetId="0" hidden="1">Sheet1!$F$67</definedName>
    <definedName name="QB_ROW_97040" localSheetId="0" hidden="1">Sheet1!$E$69</definedName>
    <definedName name="QB_ROW_97340" localSheetId="0" hidden="1">Sheet1!$E$75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20180531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 l="1"/>
  <c r="H123" i="1"/>
  <c r="H122" i="1"/>
  <c r="H120" i="1"/>
  <c r="H113" i="1"/>
  <c r="H110" i="1"/>
  <c r="H106" i="1"/>
  <c r="H103" i="1"/>
  <c r="H97" i="1"/>
  <c r="H90" i="1"/>
  <c r="H87" i="1"/>
  <c r="H83" i="1"/>
  <c r="H79" i="1"/>
  <c r="H75" i="1"/>
  <c r="H74" i="1"/>
  <c r="H68" i="1"/>
  <c r="H64" i="1"/>
  <c r="H61" i="1"/>
  <c r="H56" i="1"/>
  <c r="H55" i="1"/>
  <c r="H49" i="1"/>
  <c r="H45" i="1"/>
  <c r="H39" i="1"/>
  <c r="H31" i="1"/>
  <c r="H25" i="1"/>
  <c r="H24" i="1"/>
  <c r="H17" i="1"/>
  <c r="H16" i="1"/>
  <c r="H15" i="1"/>
  <c r="H11" i="1"/>
  <c r="H7" i="1"/>
</calcChain>
</file>

<file path=xl/sharedStrings.xml><?xml version="1.0" encoding="utf-8"?>
<sst xmlns="http://schemas.openxmlformats.org/spreadsheetml/2006/main" count="124" uniqueCount="124">
  <si>
    <t>May 18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</si>
  <si>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</si>
  <si>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</si>
  <si>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</si>
  <si>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</si>
  <si>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</si>
  <si>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</si>
  <si>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</si>
  <si>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</si>
  <si>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</si>
  <si>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</si>
  <si>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</si>
  <si>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</si>
  <si>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</si>
  <si>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</si>
  <si>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</si>
  <si>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</si>
  <si>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</si>
  <si>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</si>
  <si>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</si>
  <si>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</si>
  <si>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</si>
  <si>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</si>
  <si>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</si>
  <si>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</si>
  <si>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</si>
  <si>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</si>
  <si>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</si>
  <si>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</si>
  <si>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</si>
  <si>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</si>
  <si>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</si>
  <si>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</si>
  <si>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</si>
  <si>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</si>
  <si>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</si>
  <si>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6017.2 · Registration Fees</t>
  </si>
  <si>
    <t>6017.0 · EXTERNAL MTGS &amp; SPONSORSHIPS - Other</t>
  </si>
  <si>
    <t>Total 6017.0 · EXTERNAL MTGS &amp; SPONSORSHIPS</t>
  </si>
  <si>
    <t>6019.0 · Subscriptions/Publications</t>
  </si>
  <si>
    <t>6021.0 · MISCELLANEOUS EXPENSES</t>
  </si>
  <si>
    <t>6021.2 · General</t>
  </si>
  <si>
    <t>6021.3 · Bank Charges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</si>
  <si>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</si>
  <si>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</si>
  <si>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</si>
  <si>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</si>
  <si>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</si>
  <si>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</si>
  <si>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</si>
  <si>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</si>
  <si>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</si>
  <si>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</si>
  <si>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</si>
  <si>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</si>
  <si>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</si>
  <si>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</si>
  <si>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</si>
  <si>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</si>
  <si>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</si>
  <si>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</si>
  <si>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</si>
  <si>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</si>
  <si>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</si>
  <si>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</si>
  <si>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</si>
  <si>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</si>
  <si>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</si>
  <si>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</si>
  <si>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6080.20 · OUTREACH</t>
  </si>
  <si>
    <t>6080.23 · Media and PR</t>
  </si>
  <si>
    <t>6080.33 · Neighborhoods and Schools</t>
  </si>
  <si>
    <t>6080.34 · Scholarships</t>
  </si>
  <si>
    <t>Total 6080.20 · OUTREACH</t>
  </si>
  <si>
    <t>Total 6080.0 · EDUCATION AND OUTREACH</t>
  </si>
  <si>
    <t>6081.0 · REGULATORY COMPLIANCE</t>
  </si>
  <si>
    <t>6081.2 · Well Sampling and Services</t>
  </si>
  <si>
    <t>6081.4 · Conferences and Seminars</t>
  </si>
  <si>
    <t>Total 6081.0 · REGULATORY COMPLIANCE</t>
  </si>
  <si>
    <t>6084.92 · GENERAL MANAGEMENT</t>
  </si>
  <si>
    <t>6087.0 · HCP-Completion Project</t>
  </si>
  <si>
    <t>6088.2 · Interim GM Contract</t>
  </si>
  <si>
    <t>Total 6084.92 · GENERAL MANAGEMENT</t>
  </si>
  <si>
    <t>6089.0 · AQUIFER SCIENCE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</si>
  <si>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</si>
  <si>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</si>
  <si>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</si>
  <si>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</si>
  <si>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</si>
  <si>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</si>
  <si>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</si>
  <si>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</si>
  <si>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</si>
  <si>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</si>
  <si>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</si>
  <si>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</si>
  <si>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</si>
  <si>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</si>
  <si>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</si>
  <si>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</si>
  <si>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6168.3 · DSWW TPDES</t>
  </si>
  <si>
    <t>6168.5 · EP</t>
  </si>
  <si>
    <t>Total 6160.0 · LEGAL SERVICES</t>
  </si>
  <si>
    <t>6170.0 · PROFESSIONAL SERVICES</t>
  </si>
  <si>
    <t>6178.0 · Elections</t>
  </si>
  <si>
    <t>Total 6170.0 · PROFESSIONAL SERVICES</t>
  </si>
  <si>
    <t>6179.0 · LEGISLATION</t>
  </si>
  <si>
    <t>6180.0 · PROF DEVELOPMENT &amp; SUPPORT</t>
  </si>
  <si>
    <t>6182.0 · Travel &amp;  Meals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</si>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</sst>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5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38.285156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1582.5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561.34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561.34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92225.39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3">
        <v>250000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>
        <f>ROUND(SUM(H8:H10),5)</f>
        <v>342225.39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3525</v>
      </c>
    </row>
    <row r="14" spans="1:8" ht="15.75" thickBot="1" x14ac:dyDescent="0.3">
      <c r="A14" s="1"/>
      <c r="B14" s="1"/>
      <c r="C14" s="1"/>
      <c r="D14" s="1"/>
      <c r="E14" s="1"/>
      <c r="F14" s="1" t="s">
        <v>13</v>
      </c>
      <c r="G14" s="1"/>
      <c r="H14" s="4">
        <v>300</v>
      </c>
    </row>
    <row r="15" spans="1:8" ht="15.75" thickBot="1" x14ac:dyDescent="0.3">
      <c r="A15" s="1"/>
      <c r="B15" s="1"/>
      <c r="C15" s="1"/>
      <c r="D15" s="1"/>
      <c r="E15" s="1" t="s">
        <v>14</v>
      </c>
      <c r="F15" s="1"/>
      <c r="G15" s="1"/>
      <c r="H15" s="5">
        <f>ROUND(SUM(H12:H14),5)</f>
        <v>3825</v>
      </c>
    </row>
    <row r="16" spans="1:8" ht="15.75" thickBot="1" x14ac:dyDescent="0.3">
      <c r="A16" s="1"/>
      <c r="B16" s="1"/>
      <c r="C16" s="1"/>
      <c r="D16" s="1" t="s">
        <v>15</v>
      </c>
      <c r="E16" s="1"/>
      <c r="F16" s="1"/>
      <c r="G16" s="1"/>
      <c r="H16" s="6">
        <f>ROUND(SUM(H3:H4)+H7+H11+H15,5)</f>
        <v>348194.23</v>
      </c>
    </row>
    <row r="17" spans="1:8" x14ac:dyDescent="0.25">
      <c r="A17" s="1"/>
      <c r="B17" s="1"/>
      <c r="C17" s="1" t="s">
        <v>16</v>
      </c>
      <c r="D17" s="1"/>
      <c r="E17" s="1"/>
      <c r="F17" s="1"/>
      <c r="G17" s="1"/>
      <c r="H17" s="2">
        <f>H16</f>
        <v>348194.23</v>
      </c>
    </row>
    <row r="18" spans="1:8" x14ac:dyDescent="0.25">
      <c r="A18" s="1"/>
      <c r="B18" s="1"/>
      <c r="C18" s="1"/>
      <c r="D18" s="1" t="s">
        <v>17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809.86</v>
      </c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/>
    </row>
    <row r="22" spans="1:8" x14ac:dyDescent="0.25">
      <c r="A22" s="1"/>
      <c r="B22" s="1"/>
      <c r="C22" s="1"/>
      <c r="D22" s="1"/>
      <c r="E22" s="1"/>
      <c r="F22" s="1"/>
      <c r="G22" s="1" t="s">
        <v>21</v>
      </c>
      <c r="H22" s="2">
        <v>1500</v>
      </c>
    </row>
    <row r="23" spans="1:8" ht="15.75" thickBot="1" x14ac:dyDescent="0.3">
      <c r="A23" s="1"/>
      <c r="B23" s="1"/>
      <c r="C23" s="1"/>
      <c r="D23" s="1"/>
      <c r="E23" s="1"/>
      <c r="F23" s="1"/>
      <c r="G23" s="1" t="s">
        <v>22</v>
      </c>
      <c r="H23" s="4">
        <v>856.59</v>
      </c>
    </row>
    <row r="24" spans="1:8" ht="15.75" thickBot="1" x14ac:dyDescent="0.3">
      <c r="A24" s="1"/>
      <c r="B24" s="1"/>
      <c r="C24" s="1"/>
      <c r="D24" s="1"/>
      <c r="E24" s="1"/>
      <c r="F24" s="1" t="s">
        <v>23</v>
      </c>
      <c r="G24" s="1"/>
      <c r="H24" s="6">
        <f>ROUND(SUM(H21:H23),5)</f>
        <v>2356.59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f>ROUND(SUM(H19:H20)+H24,5)</f>
        <v>3166.45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82.55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-1.93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/>
    </row>
    <row r="29" spans="1:8" x14ac:dyDescent="0.25">
      <c r="A29" s="1"/>
      <c r="B29" s="1"/>
      <c r="C29" s="1"/>
      <c r="D29" s="1"/>
      <c r="E29" s="1"/>
      <c r="F29" s="1" t="s">
        <v>28</v>
      </c>
      <c r="G29" s="1"/>
      <c r="H29" s="2">
        <v>250.19</v>
      </c>
    </row>
    <row r="30" spans="1:8" ht="15.75" thickBot="1" x14ac:dyDescent="0.3">
      <c r="A30" s="1"/>
      <c r="B30" s="1"/>
      <c r="C30" s="1"/>
      <c r="D30" s="1"/>
      <c r="E30" s="1"/>
      <c r="F30" s="1" t="s">
        <v>29</v>
      </c>
      <c r="G30" s="1"/>
      <c r="H30" s="3">
        <v>816.09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f>ROUND(SUM(H28:H30),5)</f>
        <v>1066.28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533.4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237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1000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89.76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910</v>
      </c>
    </row>
    <row r="38" spans="1:8" ht="15.75" thickBot="1" x14ac:dyDescent="0.3">
      <c r="A38" s="1"/>
      <c r="B38" s="1"/>
      <c r="C38" s="1"/>
      <c r="D38" s="1"/>
      <c r="E38" s="1"/>
      <c r="F38" s="1" t="s">
        <v>37</v>
      </c>
      <c r="G38" s="1"/>
      <c r="H38" s="3">
        <v>200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f>ROUND(SUM(H36:H38),5)</f>
        <v>1110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v>291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1300.74</v>
      </c>
    </row>
    <row r="43" spans="1:8" x14ac:dyDescent="0.25">
      <c r="A43" s="1"/>
      <c r="B43" s="1"/>
      <c r="C43" s="1"/>
      <c r="D43" s="1"/>
      <c r="E43" s="1"/>
      <c r="F43" s="1" t="s">
        <v>42</v>
      </c>
      <c r="G43" s="1"/>
      <c r="H43" s="2">
        <v>8</v>
      </c>
    </row>
    <row r="44" spans="1:8" ht="15.75" thickBot="1" x14ac:dyDescent="0.3">
      <c r="A44" s="1"/>
      <c r="B44" s="1"/>
      <c r="C44" s="1"/>
      <c r="D44" s="1"/>
      <c r="E44" s="1"/>
      <c r="F44" s="1" t="s">
        <v>43</v>
      </c>
      <c r="G44" s="1"/>
      <c r="H44" s="3">
        <v>-1795.96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f>ROUND(SUM(H41:H44),5)</f>
        <v>-487.22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46</v>
      </c>
      <c r="G47" s="1"/>
      <c r="H47" s="2">
        <v>232.75</v>
      </c>
    </row>
    <row r="48" spans="1:8" ht="15.75" thickBot="1" x14ac:dyDescent="0.3">
      <c r="A48" s="1"/>
      <c r="B48" s="1"/>
      <c r="C48" s="1"/>
      <c r="D48" s="1"/>
      <c r="E48" s="1"/>
      <c r="F48" s="1" t="s">
        <v>47</v>
      </c>
      <c r="G48" s="1"/>
      <c r="H48" s="3">
        <v>34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f>ROUND(SUM(H46:H48),5)</f>
        <v>266.75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x14ac:dyDescent="0.25">
      <c r="A51" s="1"/>
      <c r="B51" s="1"/>
      <c r="C51" s="1"/>
      <c r="D51" s="1"/>
      <c r="E51" s="1"/>
      <c r="F51" s="1" t="s">
        <v>50</v>
      </c>
      <c r="G51" s="1"/>
      <c r="H51" s="2">
        <v>788.97</v>
      </c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/>
    </row>
    <row r="53" spans="1:8" x14ac:dyDescent="0.25">
      <c r="A53" s="1"/>
      <c r="B53" s="1"/>
      <c r="C53" s="1"/>
      <c r="D53" s="1"/>
      <c r="E53" s="1"/>
      <c r="F53" s="1"/>
      <c r="G53" s="1" t="s">
        <v>52</v>
      </c>
      <c r="H53" s="2">
        <v>119.85</v>
      </c>
    </row>
    <row r="54" spans="1:8" ht="15.75" thickBot="1" x14ac:dyDescent="0.3">
      <c r="A54" s="1"/>
      <c r="B54" s="1"/>
      <c r="C54" s="1"/>
      <c r="D54" s="1"/>
      <c r="E54" s="1"/>
      <c r="F54" s="1"/>
      <c r="G54" s="1" t="s">
        <v>53</v>
      </c>
      <c r="H54" s="4">
        <v>1381.87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6">
        <f>ROUND(SUM(H52:H54),5)</f>
        <v>1501.72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ROUND(SUM(H50:H51)+H55,5)</f>
        <v>2290.69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v>249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>
        <v>680.5</v>
      </c>
    </row>
    <row r="60" spans="1:8" ht="15.75" thickBot="1" x14ac:dyDescent="0.3">
      <c r="A60" s="1"/>
      <c r="B60" s="1"/>
      <c r="C60" s="1"/>
      <c r="D60" s="1"/>
      <c r="E60" s="1"/>
      <c r="F60" s="1" t="s">
        <v>59</v>
      </c>
      <c r="G60" s="1"/>
      <c r="H60" s="3">
        <v>97.19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>
        <f>ROUND(SUM(H58:H60),5)</f>
        <v>777.69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/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165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ROUND(SUM(H62:H63),5)</f>
        <v>165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>
        <v>4950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/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565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ROUND(SUM(H66:H67),5)</f>
        <v>565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/>
    </row>
    <row r="71" spans="1:8" x14ac:dyDescent="0.25">
      <c r="A71" s="1"/>
      <c r="B71" s="1"/>
      <c r="C71" s="1"/>
      <c r="D71" s="1"/>
      <c r="E71" s="1"/>
      <c r="F71" s="1"/>
      <c r="G71" s="1" t="s">
        <v>70</v>
      </c>
      <c r="H71" s="2">
        <v>67.47</v>
      </c>
    </row>
    <row r="72" spans="1:8" x14ac:dyDescent="0.25">
      <c r="A72" s="1"/>
      <c r="B72" s="1"/>
      <c r="C72" s="1"/>
      <c r="D72" s="1"/>
      <c r="E72" s="1"/>
      <c r="F72" s="1"/>
      <c r="G72" s="1" t="s">
        <v>71</v>
      </c>
      <c r="H72" s="2">
        <v>219.55</v>
      </c>
    </row>
    <row r="73" spans="1:8" ht="15.75" thickBot="1" x14ac:dyDescent="0.3">
      <c r="A73" s="1"/>
      <c r="B73" s="1"/>
      <c r="C73" s="1"/>
      <c r="D73" s="1"/>
      <c r="E73" s="1"/>
      <c r="F73" s="1"/>
      <c r="G73" s="1" t="s">
        <v>72</v>
      </c>
      <c r="H73" s="4">
        <v>2500</v>
      </c>
    </row>
    <row r="74" spans="1:8" ht="15.75" thickBot="1" x14ac:dyDescent="0.3">
      <c r="A74" s="1"/>
      <c r="B74" s="1"/>
      <c r="C74" s="1"/>
      <c r="D74" s="1"/>
      <c r="E74" s="1"/>
      <c r="F74" s="1" t="s">
        <v>73</v>
      </c>
      <c r="G74" s="1"/>
      <c r="H74" s="6">
        <f>ROUND(SUM(H70:H73),5)</f>
        <v>2787.02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>
        <f>ROUND(H69+H74,5)</f>
        <v>2787.02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/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372</v>
      </c>
    </row>
    <row r="78" spans="1:8" ht="15.75" thickBot="1" x14ac:dyDescent="0.3">
      <c r="A78" s="1"/>
      <c r="B78" s="1"/>
      <c r="C78" s="1"/>
      <c r="D78" s="1"/>
      <c r="E78" s="1"/>
      <c r="F78" s="1" t="s">
        <v>77</v>
      </c>
      <c r="G78" s="1"/>
      <c r="H78" s="3">
        <v>538.77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>
        <f>ROUND(SUM(H76:H78),5)</f>
        <v>910.77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/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1100.32</v>
      </c>
    </row>
    <row r="82" spans="1:8" ht="15.75" thickBot="1" x14ac:dyDescent="0.3">
      <c r="A82" s="1"/>
      <c r="B82" s="1"/>
      <c r="C82" s="1"/>
      <c r="D82" s="1"/>
      <c r="E82" s="1"/>
      <c r="F82" s="1" t="s">
        <v>81</v>
      </c>
      <c r="G82" s="1"/>
      <c r="H82" s="3">
        <v>7600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>
        <f>ROUND(SUM(H80:H82),5)</f>
        <v>8700.32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/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1397</v>
      </c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3">
        <v>1619.03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ROUND(SUM(H84:H86),5)</f>
        <v>3016.03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/>
    </row>
    <row r="89" spans="1:8" ht="15.75" thickBot="1" x14ac:dyDescent="0.3">
      <c r="A89" s="1"/>
      <c r="B89" s="1"/>
      <c r="C89" s="1"/>
      <c r="D89" s="1"/>
      <c r="E89" s="1"/>
      <c r="F89" s="1" t="s">
        <v>88</v>
      </c>
      <c r="G89" s="1"/>
      <c r="H89" s="3">
        <v>436.83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>
        <f>ROUND(SUM(H88:H89),5)</f>
        <v>436.83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/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6504.92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1142.07</v>
      </c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1306.6300000000001</v>
      </c>
    </row>
    <row r="95" spans="1:8" x14ac:dyDescent="0.25">
      <c r="A95" s="1"/>
      <c r="B95" s="1"/>
      <c r="C95" s="1"/>
      <c r="D95" s="1"/>
      <c r="E95" s="1"/>
      <c r="F95" s="1" t="s">
        <v>94</v>
      </c>
      <c r="G95" s="1"/>
      <c r="H95" s="2">
        <v>881.28</v>
      </c>
    </row>
    <row r="96" spans="1:8" ht="15.75" thickBot="1" x14ac:dyDescent="0.3">
      <c r="A96" s="1"/>
      <c r="B96" s="1"/>
      <c r="C96" s="1"/>
      <c r="D96" s="1"/>
      <c r="E96" s="1"/>
      <c r="F96" s="1" t="s">
        <v>95</v>
      </c>
      <c r="G96" s="1"/>
      <c r="H96" s="3">
        <v>109.8</v>
      </c>
    </row>
    <row r="97" spans="1:8" x14ac:dyDescent="0.25">
      <c r="A97" s="1"/>
      <c r="B97" s="1"/>
      <c r="C97" s="1"/>
      <c r="D97" s="1"/>
      <c r="E97" s="1" t="s">
        <v>96</v>
      </c>
      <c r="F97" s="1"/>
      <c r="G97" s="1"/>
      <c r="H97" s="2">
        <f>ROUND(SUM(H91:H96),5)</f>
        <v>9944.7000000000007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/>
    </row>
    <row r="99" spans="1:8" x14ac:dyDescent="0.25">
      <c r="A99" s="1"/>
      <c r="B99" s="1"/>
      <c r="C99" s="1"/>
      <c r="D99" s="1"/>
      <c r="E99" s="1"/>
      <c r="F99" s="1" t="s">
        <v>98</v>
      </c>
      <c r="G99" s="1"/>
      <c r="H99" s="2">
        <v>2961.6</v>
      </c>
    </row>
    <row r="100" spans="1:8" x14ac:dyDescent="0.25">
      <c r="A100" s="1"/>
      <c r="B100" s="1"/>
      <c r="C100" s="1"/>
      <c r="D100" s="1"/>
      <c r="E100" s="1"/>
      <c r="F100" s="1" t="s">
        <v>99</v>
      </c>
      <c r="G100" s="1"/>
      <c r="H100" s="2">
        <v>424</v>
      </c>
    </row>
    <row r="101" spans="1:8" x14ac:dyDescent="0.25">
      <c r="A101" s="1"/>
      <c r="B101" s="1"/>
      <c r="C101" s="1"/>
      <c r="D101" s="1"/>
      <c r="E101" s="1"/>
      <c r="F101" s="1" t="s">
        <v>100</v>
      </c>
      <c r="G101" s="1"/>
      <c r="H101" s="2">
        <v>861</v>
      </c>
    </row>
    <row r="102" spans="1:8" ht="15.75" thickBot="1" x14ac:dyDescent="0.3">
      <c r="A102" s="1"/>
      <c r="B102" s="1"/>
      <c r="C102" s="1"/>
      <c r="D102" s="1"/>
      <c r="E102" s="1"/>
      <c r="F102" s="1" t="s">
        <v>101</v>
      </c>
      <c r="G102" s="1"/>
      <c r="H102" s="3">
        <v>2795.4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>
        <f>ROUND(SUM(H98:H102),5)</f>
        <v>7042</v>
      </c>
    </row>
    <row r="104" spans="1:8" x14ac:dyDescent="0.25">
      <c r="A104" s="1"/>
      <c r="B104" s="1"/>
      <c r="C104" s="1"/>
      <c r="D104" s="1"/>
      <c r="E104" s="1" t="s">
        <v>103</v>
      </c>
      <c r="F104" s="1"/>
      <c r="G104" s="1"/>
      <c r="H104" s="2"/>
    </row>
    <row r="105" spans="1:8" ht="15.75" thickBot="1" x14ac:dyDescent="0.3">
      <c r="A105" s="1"/>
      <c r="B105" s="1"/>
      <c r="C105" s="1"/>
      <c r="D105" s="1"/>
      <c r="E105" s="1"/>
      <c r="F105" s="1" t="s">
        <v>104</v>
      </c>
      <c r="G105" s="1"/>
      <c r="H105" s="3">
        <v>854.5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>
        <f>ROUND(SUM(H104:H105),5)</f>
        <v>854.5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>
        <v>1000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/>
    </row>
    <row r="109" spans="1:8" ht="15.75" thickBot="1" x14ac:dyDescent="0.3">
      <c r="A109" s="1"/>
      <c r="B109" s="1"/>
      <c r="C109" s="1"/>
      <c r="D109" s="1"/>
      <c r="E109" s="1"/>
      <c r="F109" s="1" t="s">
        <v>108</v>
      </c>
      <c r="G109" s="1"/>
      <c r="H109" s="3">
        <v>506.66</v>
      </c>
    </row>
    <row r="110" spans="1:8" x14ac:dyDescent="0.25">
      <c r="A110" s="1"/>
      <c r="B110" s="1"/>
      <c r="C110" s="1"/>
      <c r="D110" s="1"/>
      <c r="E110" s="1" t="s">
        <v>109</v>
      </c>
      <c r="F110" s="1"/>
      <c r="G110" s="1"/>
      <c r="H110" s="2">
        <f>ROUND(SUM(H108:H109),5)</f>
        <v>506.66</v>
      </c>
    </row>
    <row r="111" spans="1:8" x14ac:dyDescent="0.25">
      <c r="A111" s="1"/>
      <c r="B111" s="1"/>
      <c r="C111" s="1"/>
      <c r="D111" s="1"/>
      <c r="E111" s="1" t="s">
        <v>110</v>
      </c>
      <c r="F111" s="1"/>
      <c r="G111" s="1"/>
      <c r="H111" s="2"/>
    </row>
    <row r="112" spans="1:8" ht="15.75" thickBot="1" x14ac:dyDescent="0.3">
      <c r="A112" s="1"/>
      <c r="B112" s="1"/>
      <c r="C112" s="1"/>
      <c r="D112" s="1"/>
      <c r="E112" s="1"/>
      <c r="F112" s="1" t="s">
        <v>111</v>
      </c>
      <c r="G112" s="1"/>
      <c r="H112" s="3">
        <v>55242.32</v>
      </c>
    </row>
    <row r="113" spans="1:8" x14ac:dyDescent="0.25">
      <c r="A113" s="1"/>
      <c r="B113" s="1"/>
      <c r="C113" s="1"/>
      <c r="D113" s="1"/>
      <c r="E113" s="1" t="s">
        <v>112</v>
      </c>
      <c r="F113" s="1"/>
      <c r="G113" s="1"/>
      <c r="H113" s="2">
        <f>ROUND(SUM(H111:H112),5)</f>
        <v>55242.32</v>
      </c>
    </row>
    <row r="114" spans="1:8" x14ac:dyDescent="0.25">
      <c r="A114" s="1"/>
      <c r="B114" s="1"/>
      <c r="C114" s="1"/>
      <c r="D114" s="1"/>
      <c r="E114" s="1" t="s">
        <v>113</v>
      </c>
      <c r="F114" s="1"/>
      <c r="G114" s="1"/>
      <c r="H114" s="2"/>
    </row>
    <row r="115" spans="1:8" x14ac:dyDescent="0.25">
      <c r="A115" s="1"/>
      <c r="B115" s="1"/>
      <c r="C115" s="1"/>
      <c r="D115" s="1"/>
      <c r="E115" s="1"/>
      <c r="F115" s="1" t="s">
        <v>114</v>
      </c>
      <c r="G115" s="1"/>
      <c r="H115" s="2">
        <v>254.88</v>
      </c>
    </row>
    <row r="116" spans="1:8" x14ac:dyDescent="0.25">
      <c r="A116" s="1"/>
      <c r="B116" s="1"/>
      <c r="C116" s="1"/>
      <c r="D116" s="1"/>
      <c r="E116" s="1"/>
      <c r="F116" s="1" t="s">
        <v>115</v>
      </c>
      <c r="G116" s="1"/>
      <c r="H116" s="2">
        <v>4352.4399999999996</v>
      </c>
    </row>
    <row r="117" spans="1:8" x14ac:dyDescent="0.25">
      <c r="A117" s="1"/>
      <c r="B117" s="1"/>
      <c r="C117" s="1"/>
      <c r="D117" s="1"/>
      <c r="E117" s="1"/>
      <c r="F117" s="1" t="s">
        <v>116</v>
      </c>
      <c r="G117" s="1"/>
      <c r="H117" s="2">
        <v>3708.1</v>
      </c>
    </row>
    <row r="118" spans="1:8" x14ac:dyDescent="0.25">
      <c r="A118" s="1"/>
      <c r="B118" s="1"/>
      <c r="C118" s="1"/>
      <c r="D118" s="1"/>
      <c r="E118" s="1"/>
      <c r="F118" s="1" t="s">
        <v>117</v>
      </c>
      <c r="G118" s="1"/>
      <c r="H118" s="2">
        <v>38.17</v>
      </c>
    </row>
    <row r="119" spans="1:8" ht="15.75" thickBot="1" x14ac:dyDescent="0.3">
      <c r="A119" s="1"/>
      <c r="B119" s="1"/>
      <c r="C119" s="1"/>
      <c r="D119" s="1"/>
      <c r="E119" s="1"/>
      <c r="F119" s="1" t="s">
        <v>118</v>
      </c>
      <c r="G119" s="1"/>
      <c r="H119" s="3">
        <v>1542.09</v>
      </c>
    </row>
    <row r="120" spans="1:8" x14ac:dyDescent="0.25">
      <c r="A120" s="1"/>
      <c r="B120" s="1"/>
      <c r="C120" s="1"/>
      <c r="D120" s="1"/>
      <c r="E120" s="1" t="s">
        <v>119</v>
      </c>
      <c r="F120" s="1"/>
      <c r="G120" s="1"/>
      <c r="H120" s="2">
        <f>ROUND(SUM(H114:H119),5)</f>
        <v>9895.68</v>
      </c>
    </row>
    <row r="121" spans="1:8" ht="15.75" thickBot="1" x14ac:dyDescent="0.3">
      <c r="A121" s="1"/>
      <c r="B121" s="1"/>
      <c r="C121" s="1"/>
      <c r="D121" s="1"/>
      <c r="E121" s="1" t="s">
        <v>120</v>
      </c>
      <c r="F121" s="1"/>
      <c r="G121" s="1"/>
      <c r="H121" s="4">
        <v>168.85</v>
      </c>
    </row>
    <row r="122" spans="1:8" ht="15.75" thickBot="1" x14ac:dyDescent="0.3">
      <c r="A122" s="1"/>
      <c r="B122" s="1"/>
      <c r="C122" s="1"/>
      <c r="D122" s="1" t="s">
        <v>121</v>
      </c>
      <c r="E122" s="1"/>
      <c r="F122" s="1"/>
      <c r="G122" s="1"/>
      <c r="H122" s="5">
        <f>ROUND(H18+SUM(H25:H27)+SUM(H31:H35)+SUM(H39:H40)+H45+H49+SUM(H56:H57)+H61+SUM(H64:H65)+H68+H75+H79+H83+H87+H90+H97+H103+SUM(H106:H107)+H110+H113+SUM(H120:H121),5)</f>
        <v>116857.1</v>
      </c>
    </row>
    <row r="123" spans="1:8" ht="15.75" thickBot="1" x14ac:dyDescent="0.3">
      <c r="A123" s="1"/>
      <c r="B123" s="1" t="s">
        <v>122</v>
      </c>
      <c r="C123" s="1"/>
      <c r="D123" s="1"/>
      <c r="E123" s="1"/>
      <c r="F123" s="1"/>
      <c r="G123" s="1"/>
      <c r="H123" s="5">
        <f>ROUND(H2+H17-H122,5)</f>
        <v>231337.13</v>
      </c>
    </row>
    <row r="124" spans="1:8" s="8" customFormat="1" ht="12" thickBot="1" x14ac:dyDescent="0.25">
      <c r="A124" s="1" t="s">
        <v>123</v>
      </c>
      <c r="B124" s="1"/>
      <c r="C124" s="1"/>
      <c r="D124" s="1"/>
      <c r="E124" s="1"/>
      <c r="F124" s="1"/>
      <c r="G124" s="1"/>
      <c r="H124" s="7">
        <f>H123</f>
        <v>231337.13</v>
      </c>
    </row>
    <row r="125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May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2018-06-26T14:32:42Z</cp:lastPrinted>
  <dcterms:created xsi:type="dcterms:W3CDTF">2018-06-26T14:32:29Z</dcterms:created>
  <dcterms:modified xsi:type="dcterms:W3CDTF">2018-06-26T14:33:03Z</dcterms:modified>
</cp:coreProperties>
</file>