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594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Sheet1!$4:$4,Sheet1!$6:$6,Sheet1!$7:$7,Sheet1!$10:$10,Sheet1!$16:$16,Sheet1!$17:$17,Sheet1!$19:$19,Sheet1!$21:$21,Sheet1!$22:$22,Sheet1!$24:$24,Sheet1!$25:$25,Sheet1!$26:$26,Sheet1!$27:$27,Sheet1!$29:$29,Sheet1!$31:$31,Sheet1!$32:$32</definedName>
    <definedName name="QB_DATA_1" localSheetId="0" hidden="1">Sheet1!$34:$34,Sheet1!$35:$35,Sheet1!$38:$38,Sheet1!$39:$39,Sheet1!$42:$42,Sheet1!$44:$44,Sheet1!$45:$45,Sheet1!$49:$49,Sheet1!$50:$50,Sheet1!$53:$53,Sheet1!$55:$55,Sheet1!$57:$57,Sheet1!$58:$58,Sheet1!$62:$62,Sheet1!$64:$64,Sheet1!$67:$67</definedName>
    <definedName name="QB_DATA_2" localSheetId="0" hidden="1">Sheet1!$68:$68,Sheet1!$71:$71,Sheet1!$72:$72,Sheet1!$73:$73,Sheet1!$76:$76,Sheet1!$79:$79,Sheet1!$82:$82,Sheet1!$83:$83,Sheet1!$84:$84,Sheet1!$85:$85,Sheet1!$86:$86,Sheet1!$89:$89,Sheet1!$90:$90,Sheet1!$91:$91,Sheet1!$92:$92,Sheet1!$95:$95</definedName>
    <definedName name="QB_DATA_3" localSheetId="0" hidden="1">Sheet1!$97:$97,Sheet1!$99:$99,Sheet1!$102:$102,Sheet1!$103:$103,Sheet1!$104:$104,Sheet1!$105:$105,Sheet1!$106:$106,Sheet1!$108:$108,Sheet1!$110:$110</definedName>
    <definedName name="QB_FORMULA_0" localSheetId="0" hidden="1">Sheet1!$H$8,Sheet1!$H$11,Sheet1!$H$12,Sheet1!$H$13,Sheet1!$H$18,Sheet1!$H$23,Sheet1!$H$30,Sheet1!$H$36,Sheet1!$H$40,Sheet1!$H$46,Sheet1!$H$47,Sheet1!$H$51,Sheet1!$H$54,Sheet1!$H$59,Sheet1!$H$63,Sheet1!$H$65</definedName>
    <definedName name="QB_FORMULA_1" localSheetId="0" hidden="1">Sheet1!$H$69,Sheet1!$H$74,Sheet1!$H$77,Sheet1!$H$80,Sheet1!$H$87,Sheet1!$H$93,Sheet1!$H$96,Sheet1!$H$100,Sheet1!$H$107,Sheet1!$H$111,Sheet1!$H$112,Sheet1!$H$113,Sheet1!$H$114</definedName>
    <definedName name="QB_ROW_104040" localSheetId="0" hidden="1">Sheet1!$E$78</definedName>
    <definedName name="QB_ROW_104340" localSheetId="0" hidden="1">Sheet1!$E$80</definedName>
    <definedName name="QB_ROW_106250" localSheetId="0" hidden="1">Sheet1!$F$79</definedName>
    <definedName name="QB_ROW_107250" localSheetId="0" hidden="1">Sheet1!$F$102</definedName>
    <definedName name="QB_ROW_108250" localSheetId="0" hidden="1">Sheet1!$F$50</definedName>
    <definedName name="QB_ROW_109040" localSheetId="0" hidden="1">Sheet1!$E$81</definedName>
    <definedName name="QB_ROW_109340" localSheetId="0" hidden="1">Sheet1!$E$87</definedName>
    <definedName name="QB_ROW_111250" localSheetId="0" hidden="1">Sheet1!$F$86</definedName>
    <definedName name="QB_ROW_112040" localSheetId="0" hidden="1">Sheet1!$E$88</definedName>
    <definedName name="QB_ROW_112340" localSheetId="0" hidden="1">Sheet1!$E$93</definedName>
    <definedName name="QB_ROW_113250" localSheetId="0" hidden="1">Sheet1!$F$89</definedName>
    <definedName name="QB_ROW_115040" localSheetId="0" hidden="1">Sheet1!$E$94</definedName>
    <definedName name="QB_ROW_115340" localSheetId="0" hidden="1">Sheet1!$E$96</definedName>
    <definedName name="QB_ROW_118250" localSheetId="0" hidden="1">Sheet1!$F$95</definedName>
    <definedName name="QB_ROW_129040" localSheetId="0" hidden="1">Sheet1!$E$28</definedName>
    <definedName name="QB_ROW_129340" localSheetId="0" hidden="1">Sheet1!$E$30</definedName>
    <definedName name="QB_ROW_131340" localSheetId="0" hidden="1">Sheet1!$E$27</definedName>
    <definedName name="QB_ROW_132240" localSheetId="0" hidden="1">Sheet1!$E$19</definedName>
    <definedName name="QB_ROW_137040" localSheetId="0" hidden="1">Sheet1!$E$20</definedName>
    <definedName name="QB_ROW_137250" localSheetId="0" hidden="1">Sheet1!$F$22</definedName>
    <definedName name="QB_ROW_137340" localSheetId="0" hidden="1">Sheet1!$E$23</definedName>
    <definedName name="QB_ROW_138050" localSheetId="0" hidden="1">Sheet1!$F$61</definedName>
    <definedName name="QB_ROW_138350" localSheetId="0" hidden="1">Sheet1!$F$63</definedName>
    <definedName name="QB_ROW_139250" localSheetId="0" hidden="1">Sheet1!$F$34</definedName>
    <definedName name="QB_ROW_142040" localSheetId="0" hidden="1">Sheet1!$E$15</definedName>
    <definedName name="QB_ROW_142340" localSheetId="0" hidden="1">Sheet1!$E$18</definedName>
    <definedName name="QB_ROW_144250" localSheetId="0" hidden="1">Sheet1!$F$16</definedName>
    <definedName name="QB_ROW_145350" localSheetId="0" hidden="1">Sheet1!$F$17</definedName>
    <definedName name="QB_ROW_146240" localSheetId="0" hidden="1">Sheet1!$E$31</definedName>
    <definedName name="QB_ROW_149250" localSheetId="0" hidden="1">Sheet1!$F$67</definedName>
    <definedName name="QB_ROW_173040" localSheetId="0" hidden="1">Sheet1!$E$41</definedName>
    <definedName name="QB_ROW_173340" localSheetId="0" hidden="1">Sheet1!$E$47</definedName>
    <definedName name="QB_ROW_18301" localSheetId="0" hidden="1">Sheet1!$A$114</definedName>
    <definedName name="QB_ROW_19011" localSheetId="0" hidden="1">Sheet1!$B$2</definedName>
    <definedName name="QB_ROW_19311" localSheetId="0" hidden="1">Sheet1!$B$113</definedName>
    <definedName name="QB_ROW_20031" localSheetId="0" hidden="1">Sheet1!$D$3</definedName>
    <definedName name="QB_ROW_20331" localSheetId="0" hidden="1">Sheet1!$D$12</definedName>
    <definedName name="QB_ROW_208260" localSheetId="0" hidden="1">Sheet1!$G$62</definedName>
    <definedName name="QB_ROW_209040" localSheetId="0" hidden="1">Sheet1!$E$33</definedName>
    <definedName name="QB_ROW_209340" localSheetId="0" hidden="1">Sheet1!$E$36</definedName>
    <definedName name="QB_ROW_21031" localSheetId="0" hidden="1">Sheet1!$D$14</definedName>
    <definedName name="QB_ROW_21331" localSheetId="0" hidden="1">Sheet1!$D$112</definedName>
    <definedName name="QB_ROW_217040" localSheetId="0" hidden="1">Sheet1!$E$66</definedName>
    <definedName name="QB_ROW_217340" localSheetId="0" hidden="1">Sheet1!$E$69</definedName>
    <definedName name="QB_ROW_218240" localSheetId="0" hidden="1">Sheet1!$E$26</definedName>
    <definedName name="QB_ROW_226250" localSheetId="0" hidden="1">Sheet1!$F$83</definedName>
    <definedName name="QB_ROW_237040" localSheetId="0" hidden="1">Sheet1!$E$48</definedName>
    <definedName name="QB_ROW_237340" localSheetId="0" hidden="1">Sheet1!$E$51</definedName>
    <definedName name="QB_ROW_239040" localSheetId="0" hidden="1">Sheet1!$E$98</definedName>
    <definedName name="QB_ROW_239340" localSheetId="0" hidden="1">Sheet1!$E$100</definedName>
    <definedName name="QB_ROW_240040" localSheetId="0" hidden="1">Sheet1!$E$101</definedName>
    <definedName name="QB_ROW_240340" localSheetId="0" hidden="1">Sheet1!$E$107</definedName>
    <definedName name="QB_ROW_247250" localSheetId="0" hidden="1">Sheet1!$F$82</definedName>
    <definedName name="QB_ROW_252040" localSheetId="0" hidden="1">Sheet1!$E$37</definedName>
    <definedName name="QB_ROW_252250" localSheetId="0" hidden="1">Sheet1!$F$39</definedName>
    <definedName name="QB_ROW_252340" localSheetId="0" hidden="1">Sheet1!$E$40</definedName>
    <definedName name="QB_ROW_254250" localSheetId="0" hidden="1">Sheet1!$F$84</definedName>
    <definedName name="QB_ROW_255250" localSheetId="0" hidden="1">Sheet1!$F$85</definedName>
    <definedName name="QB_ROW_289250" localSheetId="0" hidden="1">Sheet1!$F$106</definedName>
    <definedName name="QB_ROW_323240" localSheetId="0" hidden="1">Sheet1!$E$24</definedName>
    <definedName name="QB_ROW_332250" localSheetId="0" hidden="1">Sheet1!$F$49</definedName>
    <definedName name="QB_ROW_334340" localSheetId="0" hidden="1">Sheet1!$E$97</definedName>
    <definedName name="QB_ROW_342040" localSheetId="0" hidden="1">Sheet1!$E$70</definedName>
    <definedName name="QB_ROW_342340" localSheetId="0" hidden="1">Sheet1!$E$74</definedName>
    <definedName name="QB_ROW_343040" localSheetId="0" hidden="1">Sheet1!$E$75</definedName>
    <definedName name="QB_ROW_343340" localSheetId="0" hidden="1">Sheet1!$E$77</definedName>
    <definedName name="QB_ROW_354250" localSheetId="0" hidden="1">Sheet1!$F$38</definedName>
    <definedName name="QB_ROW_359250" localSheetId="0" hidden="1">Sheet1!$F$90</definedName>
    <definedName name="QB_ROW_360250" localSheetId="0" hidden="1">Sheet1!$F$76</definedName>
    <definedName name="QB_ROW_365250" localSheetId="0" hidden="1">Sheet1!$F$68</definedName>
    <definedName name="QB_ROW_371240" localSheetId="0" hidden="1">Sheet1!$E$108</definedName>
    <definedName name="QB_ROW_372040" localSheetId="0" hidden="1">Sheet1!$E$9</definedName>
    <definedName name="QB_ROW_372340" localSheetId="0" hidden="1">Sheet1!$E$11</definedName>
    <definedName name="QB_ROW_389250" localSheetId="0" hidden="1">Sheet1!$F$71</definedName>
    <definedName name="QB_ROW_391250" localSheetId="0" hidden="1">Sheet1!$F$105</definedName>
    <definedName name="QB_ROW_410250" localSheetId="0" hidden="1">Sheet1!$F$29</definedName>
    <definedName name="QB_ROW_41040" localSheetId="0" hidden="1">Sheet1!$E$5</definedName>
    <definedName name="QB_ROW_411250" localSheetId="0" hidden="1">Sheet1!$F$21</definedName>
    <definedName name="QB_ROW_41340" localSheetId="0" hidden="1">Sheet1!$E$8</definedName>
    <definedName name="QB_ROW_42250" localSheetId="0" hidden="1">Sheet1!$F$6</definedName>
    <definedName name="QB_ROW_431250" localSheetId="0" hidden="1">Sheet1!$F$91</definedName>
    <definedName name="QB_ROW_435260" localSheetId="0" hidden="1">Sheet1!$G$44</definedName>
    <definedName name="QB_ROW_44250" localSheetId="0" hidden="1">Sheet1!$F$7</definedName>
    <definedName name="QB_ROW_446250" localSheetId="0" hidden="1">Sheet1!$F$73</definedName>
    <definedName name="QB_ROW_452250" localSheetId="0" hidden="1">Sheet1!$F$64</definedName>
    <definedName name="QB_ROW_456250" localSheetId="0" hidden="1">Sheet1!$F$72</definedName>
    <definedName name="QB_ROW_460250" localSheetId="0" hidden="1">Sheet1!$F$92</definedName>
    <definedName name="QB_ROW_46040" localSheetId="0" hidden="1">Sheet1!$E$52</definedName>
    <definedName name="QB_ROW_46340" localSheetId="0" hidden="1">Sheet1!$E$54</definedName>
    <definedName name="QB_ROW_467040" localSheetId="0" hidden="1">Sheet1!$E$109</definedName>
    <definedName name="QB_ROW_467340" localSheetId="0" hidden="1">Sheet1!$E$111</definedName>
    <definedName name="QB_ROW_468250" localSheetId="0" hidden="1">Sheet1!$F$110</definedName>
    <definedName name="QB_ROW_47240" localSheetId="0" hidden="1">Sheet1!$E$55</definedName>
    <definedName name="QB_ROW_48250" localSheetId="0" hidden="1">Sheet1!$F$53</definedName>
    <definedName name="QB_ROW_50250" localSheetId="0" hidden="1">Sheet1!$F$99</definedName>
    <definedName name="QB_ROW_51250" localSheetId="0" hidden="1">Sheet1!$F$103</definedName>
    <definedName name="QB_ROW_52250" localSheetId="0" hidden="1">Sheet1!$F$104</definedName>
    <definedName name="QB_ROW_57250" localSheetId="0" hidden="1">Sheet1!$F$10</definedName>
    <definedName name="QB_ROW_61240" localSheetId="0" hidden="1">Sheet1!$E$4</definedName>
    <definedName name="QB_ROW_69340" localSheetId="0" hidden="1">Sheet1!$E$32</definedName>
    <definedName name="QB_ROW_71250" localSheetId="0" hidden="1">Sheet1!$F$42</definedName>
    <definedName name="QB_ROW_73250" localSheetId="0" hidden="1">Sheet1!$F$35</definedName>
    <definedName name="QB_ROW_74050" localSheetId="0" hidden="1">Sheet1!$F$43</definedName>
    <definedName name="QB_ROW_74260" localSheetId="0" hidden="1">Sheet1!$G$45</definedName>
    <definedName name="QB_ROW_74350" localSheetId="0" hidden="1">Sheet1!$F$46</definedName>
    <definedName name="QB_ROW_78240" localSheetId="0" hidden="1">Sheet1!$E$25</definedName>
    <definedName name="QB_ROW_86321" localSheetId="0" hidden="1">Sheet1!$C$13</definedName>
    <definedName name="QB_ROW_94040" localSheetId="0" hidden="1">Sheet1!$E$56</definedName>
    <definedName name="QB_ROW_94340" localSheetId="0" hidden="1">Sheet1!$E$59</definedName>
    <definedName name="QB_ROW_95250" localSheetId="0" hidden="1">Sheet1!$F$57</definedName>
    <definedName name="QB_ROW_96250" localSheetId="0" hidden="1">Sheet1!$F$58</definedName>
    <definedName name="QB_ROW_97040" localSheetId="0" hidden="1">Sheet1!$E$60</definedName>
    <definedName name="QB_ROW_97340" localSheetId="0" hidden="1">Sheet1!$E$65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3" i="1"/>
  <c r="H112" i="1"/>
  <c r="H111" i="1"/>
  <c r="H107" i="1"/>
  <c r="H100" i="1"/>
  <c r="H96" i="1"/>
  <c r="H93" i="1"/>
  <c r="H87" i="1"/>
  <c r="H80" i="1"/>
  <c r="H77" i="1"/>
  <c r="H74" i="1"/>
  <c r="H69" i="1"/>
  <c r="H65" i="1"/>
  <c r="H63" i="1"/>
  <c r="H59" i="1"/>
  <c r="H54" i="1"/>
  <c r="H51" i="1"/>
  <c r="H47" i="1"/>
  <c r="H46" i="1"/>
  <c r="H40" i="1"/>
  <c r="H36" i="1"/>
  <c r="H30" i="1"/>
  <c r="H23" i="1"/>
  <c r="H18" i="1"/>
  <c r="H13" i="1"/>
  <c r="H12" i="1"/>
  <c r="H11" i="1"/>
  <c r="H8" i="1"/>
</calcChain>
</file>

<file path=xl/sharedStrings.xml><?xml version="1.0" encoding="utf-8"?>
<sst xmlns="http://schemas.openxmlformats.org/spreadsheetml/2006/main" count="114" uniqueCount="114">
  <si>
    <t>Nov 17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</si>
  <si>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</si>
  <si>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</si>
  <si>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</si>
  <si>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</si>
  <si>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</si>
  <si>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</si>
  <si>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</si>
  <si>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</si>
  <si>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</si>
  <si>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</si>
  <si>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</si>
  <si>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</si>
  <si>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</si>
  <si>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</si>
  <si>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</si>
  <si>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</si>
  <si>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</si>
  <si>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</si>
  <si>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</si>
  <si>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</si>
  <si>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</si>
  <si>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</si>
  <si>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</si>
  <si>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</si>
  <si>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</si>
  <si>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</si>
  <si>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</si>
  <si>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</si>
  <si>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</si>
  <si>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</si>
  <si>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</si>
  <si>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</si>
  <si>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</si>
  <si>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</si>
  <si>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</si>
  <si>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</si>
  <si>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</si>
  <si>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</si>
  <si>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</si>
  <si>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</si>
  <si>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</si>
  <si>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</si>
  <si>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</si>
  <si>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</si>
  <si>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</si>
  <si>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</si>
  <si>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</si>
  <si>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</si>
  <si>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</si>
  <si>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</si>
  <si>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</si>
  <si>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</si>
  <si>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</si>
  <si>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</si>
  <si>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</si>
  <si>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</si>
  <si>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</si>
  <si>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</si>
  <si>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</si>
  <si>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</si>
  <si>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</si>
  <si>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</si>
  <si>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6080.29 · Equipment and Supplies</t>
  </si>
  <si>
    <t>Total 6080.0 · EDUCATION AND OUTREACH</t>
  </si>
  <si>
    <t>6081.0 · REGULATORY COMPLIANCE</t>
  </si>
  <si>
    <t>6081.1 · Projects &amp; Investigations</t>
  </si>
  <si>
    <t>6081.2 · Well Sampling and Services</t>
  </si>
  <si>
    <t>Total 6081.0 · REGULATORY COMPLIANCE</t>
  </si>
  <si>
    <t>6084.92 · GENERAL MANAGEMENT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</si>
  <si>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</si>
  <si>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</si>
  <si>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</si>
  <si>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</si>
  <si>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</si>
  <si>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</si>
  <si>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</si>
  <si>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</si>
  <si>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</si>
  <si>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</si>
  <si>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</si>
  <si>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</si>
  <si>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</si>
  <si>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</si>
  <si>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</si>
  <si>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</si>
  <si>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</si>
  <si>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</si>
  <si>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</si>
  <si>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</si>
  <si>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6168.3 · DSWW TPDES</t>
  </si>
  <si>
    <t>6168.5 · EP</t>
  </si>
  <si>
    <t>Total 6160.0 · LEGAL SERVICES</t>
  </si>
  <si>
    <t>6170.0 · PROFESSIONAL SERVICES</t>
  </si>
  <si>
    <t>6173.0 · Financial Annual Audit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</si>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</sst>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10" sqref="G10"/>
    </sheetView>
  </sheetViews>
  <sheetFormatPr defaultRowHeight="15" x14ac:dyDescent="0.25"/>
  <cols>
    <col min="1" max="6" width="3" style="12" customWidth="1"/>
    <col min="7" max="7" width="39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1003.68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93366.94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250000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343366.94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4">
        <v>5</v>
      </c>
    </row>
    <row r="11" spans="1:8" ht="15.75" thickBot="1" x14ac:dyDescent="0.3">
      <c r="A11" s="1"/>
      <c r="B11" s="1"/>
      <c r="C11" s="1"/>
      <c r="D11" s="1"/>
      <c r="E11" s="1" t="s">
        <v>10</v>
      </c>
      <c r="F11" s="1"/>
      <c r="G11" s="1"/>
      <c r="H11" s="5">
        <f>ROUND(SUM(H9:H10),5)</f>
        <v>5</v>
      </c>
    </row>
    <row r="12" spans="1:8" ht="15.75" thickBot="1" x14ac:dyDescent="0.3">
      <c r="A12" s="1"/>
      <c r="B12" s="1"/>
      <c r="C12" s="1"/>
      <c r="D12" s="1" t="s">
        <v>11</v>
      </c>
      <c r="E12" s="1"/>
      <c r="F12" s="1"/>
      <c r="G12" s="1"/>
      <c r="H12" s="6">
        <f>ROUND(SUM(H3:H4)+H8+H11,5)</f>
        <v>344375.62</v>
      </c>
    </row>
    <row r="13" spans="1:8" x14ac:dyDescent="0.25">
      <c r="A13" s="1"/>
      <c r="B13" s="1"/>
      <c r="C13" s="1" t="s">
        <v>12</v>
      </c>
      <c r="D13" s="1"/>
      <c r="E13" s="1"/>
      <c r="F13" s="1"/>
      <c r="G13" s="1"/>
      <c r="H13" s="2">
        <f>H12</f>
        <v>344375.62</v>
      </c>
    </row>
    <row r="14" spans="1:8" x14ac:dyDescent="0.25">
      <c r="A14" s="1"/>
      <c r="B14" s="1"/>
      <c r="C14" s="1"/>
      <c r="D14" s="1" t="s">
        <v>13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14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804.13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3">
        <v>1388.41</v>
      </c>
    </row>
    <row r="18" spans="1:8" x14ac:dyDescent="0.25">
      <c r="A18" s="1"/>
      <c r="B18" s="1"/>
      <c r="C18" s="1"/>
      <c r="D18" s="1"/>
      <c r="E18" s="1" t="s">
        <v>17</v>
      </c>
      <c r="F18" s="1"/>
      <c r="G18" s="1"/>
      <c r="H18" s="2">
        <f>ROUND(SUM(H15:H17),5)</f>
        <v>2192.54</v>
      </c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>
        <v>299.35000000000002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308.57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3">
        <v>1372.58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1681.15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64.989999999999995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133.99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2000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653.04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/>
    </row>
    <row r="29" spans="1:8" ht="15.75" thickBot="1" x14ac:dyDescent="0.3">
      <c r="A29" s="1"/>
      <c r="B29" s="1"/>
      <c r="C29" s="1"/>
      <c r="D29" s="1"/>
      <c r="E29" s="1"/>
      <c r="F29" s="1" t="s">
        <v>28</v>
      </c>
      <c r="G29" s="1"/>
      <c r="H29" s="3">
        <v>250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f>ROUND(SUM(H28:H29),5)</f>
        <v>250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110.06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299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/>
    </row>
    <row r="34" spans="1:8" x14ac:dyDescent="0.25">
      <c r="A34" s="1"/>
      <c r="B34" s="1"/>
      <c r="C34" s="1"/>
      <c r="D34" s="1"/>
      <c r="E34" s="1"/>
      <c r="F34" s="1" t="s">
        <v>33</v>
      </c>
      <c r="G34" s="1"/>
      <c r="H34" s="2">
        <v>206.22</v>
      </c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12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ROUND(SUM(H33:H35),5)</f>
        <v>218.22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37</v>
      </c>
      <c r="G38" s="1"/>
      <c r="H38" s="2">
        <v>232.75</v>
      </c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24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ROUND(SUM(H37:H39),5)</f>
        <v>256.75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449.05</v>
      </c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/>
    </row>
    <row r="44" spans="1:8" x14ac:dyDescent="0.25">
      <c r="A44" s="1"/>
      <c r="B44" s="1"/>
      <c r="C44" s="1"/>
      <c r="D44" s="1"/>
      <c r="E44" s="1"/>
      <c r="F44" s="1"/>
      <c r="G44" s="1" t="s">
        <v>43</v>
      </c>
      <c r="H44" s="2">
        <v>39.950000000000003</v>
      </c>
    </row>
    <row r="45" spans="1:8" ht="15.75" thickBot="1" x14ac:dyDescent="0.3">
      <c r="A45" s="1"/>
      <c r="B45" s="1"/>
      <c r="C45" s="1"/>
      <c r="D45" s="1"/>
      <c r="E45" s="1"/>
      <c r="F45" s="1"/>
      <c r="G45" s="1" t="s">
        <v>44</v>
      </c>
      <c r="H45" s="4">
        <v>724.98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6">
        <f>ROUND(SUM(H43:H45),5)</f>
        <v>764.93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ROUND(SUM(H41:H42)+H46,5)</f>
        <v>1213.98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x14ac:dyDescent="0.25">
      <c r="A49" s="1"/>
      <c r="B49" s="1"/>
      <c r="C49" s="1"/>
      <c r="D49" s="1"/>
      <c r="E49" s="1"/>
      <c r="F49" s="1" t="s">
        <v>48</v>
      </c>
      <c r="G49" s="1"/>
      <c r="H49" s="2">
        <v>680.5</v>
      </c>
    </row>
    <row r="50" spans="1:8" ht="15.75" thickBot="1" x14ac:dyDescent="0.3">
      <c r="A50" s="1"/>
      <c r="B50" s="1"/>
      <c r="C50" s="1"/>
      <c r="D50" s="1"/>
      <c r="E50" s="1"/>
      <c r="F50" s="1" t="s">
        <v>49</v>
      </c>
      <c r="G50" s="1"/>
      <c r="H50" s="3">
        <v>97.19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f>ROUND(SUM(H48:H50),5)</f>
        <v>777.69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ht="15.75" thickBot="1" x14ac:dyDescent="0.3">
      <c r="A53" s="1"/>
      <c r="B53" s="1"/>
      <c r="C53" s="1"/>
      <c r="D53" s="1"/>
      <c r="E53" s="1"/>
      <c r="F53" s="1" t="s">
        <v>52</v>
      </c>
      <c r="G53" s="1"/>
      <c r="H53" s="3">
        <v>39.25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>
        <f>ROUND(SUM(H52:H53),5)</f>
        <v>39.25</v>
      </c>
    </row>
    <row r="55" spans="1:8" x14ac:dyDescent="0.25">
      <c r="A55" s="1"/>
      <c r="B55" s="1"/>
      <c r="C55" s="1"/>
      <c r="D55" s="1"/>
      <c r="E55" s="1" t="s">
        <v>54</v>
      </c>
      <c r="F55" s="1"/>
      <c r="G55" s="1"/>
      <c r="H55" s="2">
        <v>3800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/>
    </row>
    <row r="57" spans="1:8" x14ac:dyDescent="0.25">
      <c r="A57" s="1"/>
      <c r="B57" s="1"/>
      <c r="C57" s="1"/>
      <c r="D57" s="1"/>
      <c r="E57" s="1"/>
      <c r="F57" s="1" t="s">
        <v>56</v>
      </c>
      <c r="G57" s="1"/>
      <c r="H57" s="2">
        <v>350</v>
      </c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85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ROUND(SUM(H56:H58),5)</f>
        <v>435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/>
      <c r="G62" s="1" t="s">
        <v>61</v>
      </c>
      <c r="H62" s="3">
        <v>-24.99</v>
      </c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>
        <f>ROUND(SUM(H61:H62),5)</f>
        <v>-24.99</v>
      </c>
    </row>
    <row r="64" spans="1:8" ht="15.75" thickBot="1" x14ac:dyDescent="0.3">
      <c r="A64" s="1"/>
      <c r="B64" s="1"/>
      <c r="C64" s="1"/>
      <c r="D64" s="1"/>
      <c r="E64" s="1"/>
      <c r="F64" s="1" t="s">
        <v>63</v>
      </c>
      <c r="G64" s="1"/>
      <c r="H64" s="3">
        <v>146.6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>
        <f>ROUND(H60+SUM(H63:H64),5)</f>
        <v>121.61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/>
    </row>
    <row r="67" spans="1:8" x14ac:dyDescent="0.25">
      <c r="A67" s="1"/>
      <c r="B67" s="1"/>
      <c r="C67" s="1"/>
      <c r="D67" s="1"/>
      <c r="E67" s="1"/>
      <c r="F67" s="1" t="s">
        <v>66</v>
      </c>
      <c r="G67" s="1"/>
      <c r="H67" s="2">
        <v>1451</v>
      </c>
    </row>
    <row r="68" spans="1:8" ht="15.75" thickBot="1" x14ac:dyDescent="0.3">
      <c r="A68" s="1"/>
      <c r="B68" s="1"/>
      <c r="C68" s="1"/>
      <c r="D68" s="1"/>
      <c r="E68" s="1"/>
      <c r="F68" s="1" t="s">
        <v>67</v>
      </c>
      <c r="G68" s="1"/>
      <c r="H68" s="3">
        <v>193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>
        <f>ROUND(SUM(H66:H68),5)</f>
        <v>1644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/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4896.04</v>
      </c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600</v>
      </c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394.62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ROUND(SUM(H70:H73),5)</f>
        <v>5890.66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519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ROUND(SUM(H75:H76),5)</f>
        <v>519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ht="15.75" thickBot="1" x14ac:dyDescent="0.3">
      <c r="A79" s="1"/>
      <c r="B79" s="1"/>
      <c r="C79" s="1"/>
      <c r="D79" s="1"/>
      <c r="E79" s="1"/>
      <c r="F79" s="1" t="s">
        <v>78</v>
      </c>
      <c r="G79" s="1"/>
      <c r="H79" s="3">
        <v>436.83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>
        <f>ROUND(SUM(H78:H79),5)</f>
        <v>436.83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7146.31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874.26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1203.6199999999999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883.8</v>
      </c>
    </row>
    <row r="86" spans="1:8" ht="15.75" thickBot="1" x14ac:dyDescent="0.3">
      <c r="A86" s="1"/>
      <c r="B86" s="1"/>
      <c r="C86" s="1"/>
      <c r="D86" s="1"/>
      <c r="E86" s="1"/>
      <c r="F86" s="1" t="s">
        <v>85</v>
      </c>
      <c r="G86" s="1"/>
      <c r="H86" s="3">
        <v>109.8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>
        <f>ROUND(SUM(H81:H86),5)</f>
        <v>10217.790000000001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3465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126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252</v>
      </c>
    </row>
    <row r="92" spans="1:8" ht="15.75" thickBot="1" x14ac:dyDescent="0.3">
      <c r="A92" s="1"/>
      <c r="B92" s="1"/>
      <c r="C92" s="1"/>
      <c r="D92" s="1"/>
      <c r="E92" s="1"/>
      <c r="F92" s="1" t="s">
        <v>91</v>
      </c>
      <c r="G92" s="1"/>
      <c r="H92" s="3">
        <v>1680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>
        <f>ROUND(SUM(H88:H92),5)</f>
        <v>5523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/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10700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ROUND(SUM(H94:H95),5)</f>
        <v>10700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>
        <v>6000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/>
    </row>
    <row r="99" spans="1:8" ht="15.75" thickBot="1" x14ac:dyDescent="0.3">
      <c r="A99" s="1"/>
      <c r="B99" s="1"/>
      <c r="C99" s="1"/>
      <c r="D99" s="1"/>
      <c r="E99" s="1"/>
      <c r="F99" s="1" t="s">
        <v>98</v>
      </c>
      <c r="G99" s="1"/>
      <c r="H99" s="3">
        <v>57199.8</v>
      </c>
    </row>
    <row r="100" spans="1:8" x14ac:dyDescent="0.25">
      <c r="A100" s="1"/>
      <c r="B100" s="1"/>
      <c r="C100" s="1"/>
      <c r="D100" s="1"/>
      <c r="E100" s="1" t="s">
        <v>99</v>
      </c>
      <c r="F100" s="1"/>
      <c r="G100" s="1"/>
      <c r="H100" s="2">
        <f>ROUND(SUM(H98:H99),5)</f>
        <v>57199.8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/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254.88</v>
      </c>
    </row>
    <row r="103" spans="1:8" x14ac:dyDescent="0.25">
      <c r="A103" s="1"/>
      <c r="B103" s="1"/>
      <c r="C103" s="1"/>
      <c r="D103" s="1"/>
      <c r="E103" s="1"/>
      <c r="F103" s="1" t="s">
        <v>102</v>
      </c>
      <c r="G103" s="1"/>
      <c r="H103" s="2">
        <v>4448.66</v>
      </c>
    </row>
    <row r="104" spans="1:8" x14ac:dyDescent="0.25">
      <c r="A104" s="1"/>
      <c r="B104" s="1"/>
      <c r="C104" s="1"/>
      <c r="D104" s="1"/>
      <c r="E104" s="1"/>
      <c r="F104" s="1" t="s">
        <v>103</v>
      </c>
      <c r="G104" s="1"/>
      <c r="H104" s="2">
        <v>4141.3</v>
      </c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1.99</v>
      </c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3">
        <v>1510.65</v>
      </c>
    </row>
    <row r="107" spans="1:8" x14ac:dyDescent="0.25">
      <c r="A107" s="1"/>
      <c r="B107" s="1"/>
      <c r="C107" s="1"/>
      <c r="D107" s="1"/>
      <c r="E107" s="1" t="s">
        <v>106</v>
      </c>
      <c r="F107" s="1"/>
      <c r="G107" s="1"/>
      <c r="H107" s="2">
        <f>ROUND(SUM(H101:H106),5)</f>
        <v>10357.48</v>
      </c>
    </row>
    <row r="108" spans="1:8" x14ac:dyDescent="0.25">
      <c r="A108" s="1"/>
      <c r="B108" s="1"/>
      <c r="C108" s="1"/>
      <c r="D108" s="1"/>
      <c r="E108" s="1" t="s">
        <v>107</v>
      </c>
      <c r="F108" s="1"/>
      <c r="G108" s="1"/>
      <c r="H108" s="2">
        <v>54.9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/>
    </row>
    <row r="110" spans="1:8" ht="15.75" thickBot="1" x14ac:dyDescent="0.3">
      <c r="A110" s="1"/>
      <c r="B110" s="1"/>
      <c r="C110" s="1"/>
      <c r="D110" s="1"/>
      <c r="E110" s="1"/>
      <c r="F110" s="1" t="s">
        <v>109</v>
      </c>
      <c r="G110" s="1"/>
      <c r="H110" s="4">
        <v>71468</v>
      </c>
    </row>
    <row r="111" spans="1:8" ht="15.75" thickBot="1" x14ac:dyDescent="0.3">
      <c r="A111" s="1"/>
      <c r="B111" s="1"/>
      <c r="C111" s="1"/>
      <c r="D111" s="1"/>
      <c r="E111" s="1" t="s">
        <v>110</v>
      </c>
      <c r="F111" s="1"/>
      <c r="G111" s="1"/>
      <c r="H111" s="5">
        <f>ROUND(SUM(H109:H110),5)</f>
        <v>71468</v>
      </c>
    </row>
    <row r="112" spans="1:8" ht="15.75" thickBot="1" x14ac:dyDescent="0.3">
      <c r="A112" s="1"/>
      <c r="B112" s="1"/>
      <c r="C112" s="1"/>
      <c r="D112" s="1" t="s">
        <v>111</v>
      </c>
      <c r="E112" s="1"/>
      <c r="F112" s="1"/>
      <c r="G112" s="1"/>
      <c r="H112" s="5">
        <f>ROUND(H14+SUM(H18:H19)+SUM(H23:H27)+SUM(H30:H32)+H36+H40+H47+H51+SUM(H54:H55)+H59+H65+H69+H74+H77+H80+H87+H93+SUM(H96:H97)+H100+SUM(H107:H108)+H111,5)</f>
        <v>194558.07999999999</v>
      </c>
    </row>
    <row r="113" spans="1:8" ht="15.75" thickBot="1" x14ac:dyDescent="0.3">
      <c r="A113" s="1"/>
      <c r="B113" s="1" t="s">
        <v>112</v>
      </c>
      <c r="C113" s="1"/>
      <c r="D113" s="1"/>
      <c r="E113" s="1"/>
      <c r="F113" s="1"/>
      <c r="G113" s="1"/>
      <c r="H113" s="5">
        <f>ROUND(H2+H13-H112,5)</f>
        <v>149817.54</v>
      </c>
    </row>
    <row r="114" spans="1:8" s="8" customFormat="1" ht="12" thickBot="1" x14ac:dyDescent="0.25">
      <c r="A114" s="1" t="s">
        <v>113</v>
      </c>
      <c r="B114" s="1"/>
      <c r="C114" s="1"/>
      <c r="D114" s="1"/>
      <c r="E114" s="1"/>
      <c r="F114" s="1"/>
      <c r="G114" s="1"/>
      <c r="H114" s="7">
        <f>H113</f>
        <v>149817.54</v>
      </c>
    </row>
    <row r="115" spans="1:8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Profit &amp;&amp; Loss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2018-02-26T14:27:14Z</cp:lastPrinted>
  <dcterms:created xsi:type="dcterms:W3CDTF">2018-02-26T14:26:54Z</dcterms:created>
  <dcterms:modified xsi:type="dcterms:W3CDTF">2018-02-26T14:29:49Z</dcterms:modified>
</cp:coreProperties>
</file>