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DDB5757B-A271-4662-9B19-44BF8838973E}" xr6:coauthVersionLast="47" xr6:coauthVersionMax="47" xr10:uidLastSave="{00000000-0000-0000-0000-000000000000}"/>
  <bookViews>
    <workbookView xWindow="2730" yWindow="2730" windowWidth="21600" windowHeight="11385" xr2:uid="{4E586CF0-29E8-4DBB-8616-683D4DA43FF8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Sheet1!$5:$5,Sheet1!$6:$6,Sheet1!$8:$8,Sheet1!$9:$9,Sheet1!$10:$10,Sheet1!$12:$12,Sheet1!$13:$13,Sheet1!$17:$17,Sheet1!$18:$18,Sheet1!$22:$22,Sheet1!$23:$23,Sheet1!$24:$24,Sheet1!$28:$28,Sheet1!$29:$29,Sheet1!$30:$30,Sheet1!$31:$31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Sheet1!$32:$32,Sheet1!$33:$33,Sheet1!$34:$34,Sheet1!$37:$37,Sheet1!$38:$38,Sheet1!$39:$39,Sheet1!$46:$46,Sheet1!$47:$47,Sheet1!$48:$48,Sheet1!$49:$49,Sheet1!$50:$50,Sheet1!$51:$51,Sheet1!$52:$52,Sheet1!$53:$53,Sheet1!$54:$54,Sheet1!$59:$59</definedName>
    <definedName name="QB_DATA_2" localSheetId="0" hidden="1">Sheet1!$60:$60,Sheet1!$61:$61,Sheet1!$62:$62</definedName>
    <definedName name="QB_FORMULA_0" localSheetId="0" hidden="1">Sheet1!$F$11,Sheet1!$F$14,Sheet1!$F$19,Sheet1!$F$20,Sheet1!$F$25,Sheet1!$F$26,Sheet1!$F$35,Sheet1!$F$40,Sheet1!$F$41,Sheet1!$F$55,Sheet1!$F$56,Sheet1!$F$57,Sheet1!$F$63,Sheet1!$F$64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Sheet1!$D$16</definedName>
    <definedName name="QB_ROW_12031" localSheetId="0" hidden="1">Sheet1!$D$45</definedName>
    <definedName name="QB_ROW_12240" localSheetId="0" hidden="1">Sheet1!$E$18</definedName>
    <definedName name="QB_ROW_12330" localSheetId="0" hidden="1">Sheet1!$D$19</definedName>
    <definedName name="QB_ROW_12331" localSheetId="0" hidden="1">Sheet1!$D$55</definedName>
    <definedName name="QB_ROW_1311" localSheetId="0" hidden="1">Sheet1!$B$26</definedName>
    <definedName name="QB_ROW_14011" localSheetId="0" hidden="1">Sheet1!$B$58</definedName>
    <definedName name="QB_ROW_14230" localSheetId="0" hidden="1">Sheet1!$D$23</definedName>
    <definedName name="QB_ROW_14311" localSheetId="0" hidden="1">Sheet1!$B$63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Sheet1!$C$62</definedName>
    <definedName name="QB_ROW_18220" localSheetId="0" hidden="1">Sheet1!$C$31</definedName>
    <definedName name="QB_ROW_191220" localSheetId="0" hidden="1">Sheet1!$C$61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240" localSheetId="0" hidden="1">Sheet1!$E$53</definedName>
    <definedName name="QB_ROW_2321" localSheetId="0" hidden="1">Sheet1!$C$14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264240" localSheetId="0" hidden="1">Sheet1!$E$48</definedName>
    <definedName name="QB_ROW_27240" localSheetId="0" hidden="1">Sheet1!$E$47</definedName>
    <definedName name="QB_ROW_28240" localSheetId="0" hidden="1">Sheet1!$E$49</definedName>
    <definedName name="QB_ROW_29240" localSheetId="0" hidden="1">Sheet1!$E$50</definedName>
    <definedName name="QB_ROW_301" localSheetId="0" hidden="1">Sheet1!$A$41</definedName>
    <definedName name="QB_ROW_3021" localSheetId="0" hidden="1">Sheet1!$C$15</definedName>
    <definedName name="QB_ROW_30240" localSheetId="0" hidden="1">Sheet1!$E$51</definedName>
    <definedName name="QB_ROW_31240" localSheetId="0" hidden="1">Sheet1!$E$52</definedName>
    <definedName name="QB_ROW_3321" localSheetId="0" hidden="1">Sheet1!$C$20</definedName>
    <definedName name="QB_ROW_33240" localSheetId="0" hidden="1">Sheet1!$E$54</definedName>
    <definedName name="QB_ROW_357220" localSheetId="0" hidden="1">Sheet1!$C$60</definedName>
    <definedName name="QB_ROW_401240" localSheetId="0" hidden="1">Sheet1!$E$17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498240" localSheetId="0" hidden="1">Sheet1!$E$9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Sheet1!$E$10</definedName>
    <definedName name="QB_ROW_6311" localSheetId="0" hidden="1">Sheet1!$B$40</definedName>
    <definedName name="QB_ROW_6330" localSheetId="0" hidden="1">Sheet1!$D$11</definedName>
    <definedName name="QB_ROW_7001" localSheetId="0" hidden="1">Sheet1!$A$42</definedName>
    <definedName name="QB_ROW_7230" localSheetId="0" hidden="1">Sheet1!$D$12</definedName>
    <definedName name="QB_ROW_7301" localSheetId="0" hidden="1">Sheet1!$A$64</definedName>
    <definedName name="QB_ROW_8011" localSheetId="0" hidden="1">Sheet1!$B$43</definedName>
    <definedName name="QB_ROW_8220" localSheetId="0" hidden="1">Sheet1!$C$59</definedName>
    <definedName name="QB_ROW_8311" localSheetId="0" hidden="1">Sheet1!$B$57</definedName>
    <definedName name="QB_ROW_9021" localSheetId="0" hidden="1">Sheet1!$C$44</definedName>
    <definedName name="QB_ROW_9230" localSheetId="0" hidden="1">Sheet1!$D$13</definedName>
    <definedName name="QB_ROW_9321" localSheetId="0" hidden="1">Sheet1!$C$56</definedName>
    <definedName name="QBCANSUPPORTUPDATE" localSheetId="0">TRUE</definedName>
    <definedName name="QBCOMPANYFILENAME" localSheetId="0">"Q:\8 Barton Springs Edwards Aquifer.QBW"</definedName>
    <definedName name="QBENDDATE" localSheetId="0">20211130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20211130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63" i="1"/>
  <c r="F57" i="1"/>
  <c r="F56" i="1"/>
  <c r="F55" i="1"/>
  <c r="F41" i="1"/>
  <c r="F40" i="1"/>
  <c r="F35" i="1"/>
  <c r="F26" i="1"/>
  <c r="F25" i="1"/>
  <c r="F20" i="1"/>
  <c r="F19" i="1"/>
  <c r="F14" i="1"/>
  <c r="F11" i="1"/>
</calcChain>
</file>

<file path=xl/sharedStrings.xml><?xml version="1.0" encoding="utf-8"?>
<sst xmlns="http://schemas.openxmlformats.org/spreadsheetml/2006/main" count="64" uniqueCount="64">
  <si>
    <t>Nov 30, 21</t>
  </si>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</sst>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6558-8559-4DFB-8353-1C032E5F588A}">
  <sheetPr codeName="Sheet1"/>
  <dimension ref="A1:F65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85352.58</v>
      </c>
    </row>
    <row r="6" spans="1:6" x14ac:dyDescent="0.25">
      <c r="A6" s="1"/>
      <c r="B6" s="1"/>
      <c r="C6" s="1"/>
      <c r="D6" s="1" t="s">
        <v>5</v>
      </c>
      <c r="E6" s="1"/>
      <c r="F6" s="2">
        <v>28064.23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175000</v>
      </c>
    </row>
    <row r="10" spans="1:6" ht="15.75" thickBot="1" x14ac:dyDescent="0.3">
      <c r="A10" s="1"/>
      <c r="B10" s="1"/>
      <c r="C10" s="1"/>
      <c r="D10" s="1"/>
      <c r="E10" s="1" t="s">
        <v>9</v>
      </c>
      <c r="F10" s="3">
        <v>716868.23</v>
      </c>
    </row>
    <row r="11" spans="1:6" x14ac:dyDescent="0.25">
      <c r="A11" s="1"/>
      <c r="B11" s="1"/>
      <c r="C11" s="1"/>
      <c r="D11" s="1" t="s">
        <v>10</v>
      </c>
      <c r="E11" s="1"/>
      <c r="F11" s="2">
        <f>ROUND(SUM(F7:F10),5)</f>
        <v>943918.23</v>
      </c>
    </row>
    <row r="12" spans="1:6" x14ac:dyDescent="0.25">
      <c r="A12" s="1"/>
      <c r="B12" s="1"/>
      <c r="C12" s="1"/>
      <c r="D12" s="1" t="s">
        <v>11</v>
      </c>
      <c r="E12" s="1"/>
      <c r="F12" s="2">
        <v>504797.28</v>
      </c>
    </row>
    <row r="13" spans="1:6" ht="15.75" thickBot="1" x14ac:dyDescent="0.3">
      <c r="A13" s="1"/>
      <c r="B13" s="1"/>
      <c r="C13" s="1"/>
      <c r="D13" s="1" t="s">
        <v>12</v>
      </c>
      <c r="E13" s="1"/>
      <c r="F13" s="3">
        <v>61063.48</v>
      </c>
    </row>
    <row r="14" spans="1:6" x14ac:dyDescent="0.25">
      <c r="A14" s="1"/>
      <c r="B14" s="1"/>
      <c r="C14" s="1" t="s">
        <v>13</v>
      </c>
      <c r="D14" s="1"/>
      <c r="E14" s="1"/>
      <c r="F14" s="2">
        <f>ROUND(SUM(F4:F6)+SUM(F11:F13),5)</f>
        <v>1623195.8</v>
      </c>
    </row>
    <row r="15" spans="1:6" x14ac:dyDescent="0.25">
      <c r="A15" s="1"/>
      <c r="B15" s="1"/>
      <c r="C15" s="1" t="s">
        <v>14</v>
      </c>
      <c r="D15" s="1"/>
      <c r="E15" s="1"/>
      <c r="F15" s="2"/>
    </row>
    <row r="16" spans="1:6" x14ac:dyDescent="0.25">
      <c r="A16" s="1"/>
      <c r="B16" s="1"/>
      <c r="C16" s="1"/>
      <c r="D16" s="1" t="s">
        <v>15</v>
      </c>
      <c r="E16" s="1"/>
      <c r="F16" s="2"/>
    </row>
    <row r="17" spans="1:6" x14ac:dyDescent="0.25">
      <c r="A17" s="1"/>
      <c r="B17" s="1"/>
      <c r="C17" s="1"/>
      <c r="D17" s="1"/>
      <c r="E17" s="1" t="s">
        <v>16</v>
      </c>
      <c r="F17" s="2">
        <v>200</v>
      </c>
    </row>
    <row r="18" spans="1:6" ht="15.75" thickBot="1" x14ac:dyDescent="0.3">
      <c r="A18" s="1"/>
      <c r="B18" s="1"/>
      <c r="C18" s="1"/>
      <c r="D18" s="1"/>
      <c r="E18" s="1" t="s">
        <v>17</v>
      </c>
      <c r="F18" s="4">
        <v>281397.45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5">
        <f>ROUND(SUM(F16:F18),5)</f>
        <v>281597.45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ROUND(F15+F19,5)</f>
        <v>281597.45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14135.01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40196.959999999999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54631.97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ROUND(F3+F14+F20+F25,5)</f>
        <v>1959425.22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19329.689999999999</v>
      </c>
    </row>
    <row r="31" spans="1:6" x14ac:dyDescent="0.25">
      <c r="A31" s="1"/>
      <c r="B31" s="1"/>
      <c r="C31" s="1" t="s">
        <v>30</v>
      </c>
      <c r="D31" s="1"/>
      <c r="E31" s="1"/>
      <c r="F31" s="2">
        <v>52363.03</v>
      </c>
    </row>
    <row r="32" spans="1:6" x14ac:dyDescent="0.25">
      <c r="A32" s="1"/>
      <c r="B32" s="1"/>
      <c r="C32" s="1" t="s">
        <v>31</v>
      </c>
      <c r="D32" s="1"/>
      <c r="E32" s="1"/>
      <c r="F32" s="2">
        <v>-608852.24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293054.31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-326324.26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-25470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2227009.5299999998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20183.63</v>
      </c>
    </row>
    <row r="47" spans="1:6" x14ac:dyDescent="0.25">
      <c r="A47" s="1"/>
      <c r="B47" s="1"/>
      <c r="C47" s="1"/>
      <c r="D47" s="1"/>
      <c r="E47" s="1" t="s">
        <v>46</v>
      </c>
      <c r="F47" s="2">
        <v>75741</v>
      </c>
    </row>
    <row r="48" spans="1:6" x14ac:dyDescent="0.25">
      <c r="A48" s="1"/>
      <c r="B48" s="1"/>
      <c r="C48" s="1"/>
      <c r="D48" s="1"/>
      <c r="E48" s="1" t="s">
        <v>47</v>
      </c>
      <c r="F48" s="2">
        <v>-5574.33</v>
      </c>
    </row>
    <row r="49" spans="1:6" x14ac:dyDescent="0.25">
      <c r="A49" s="1"/>
      <c r="B49" s="1"/>
      <c r="C49" s="1"/>
      <c r="D49" s="1"/>
      <c r="E49" s="1" t="s">
        <v>48</v>
      </c>
      <c r="F49" s="2">
        <v>35.520000000000003</v>
      </c>
    </row>
    <row r="50" spans="1:6" x14ac:dyDescent="0.25">
      <c r="A50" s="1"/>
      <c r="B50" s="1"/>
      <c r="C50" s="1"/>
      <c r="D50" s="1"/>
      <c r="E50" s="1" t="s">
        <v>49</v>
      </c>
      <c r="F50" s="2">
        <v>-1035.01</v>
      </c>
    </row>
    <row r="51" spans="1:6" x14ac:dyDescent="0.25">
      <c r="A51" s="1"/>
      <c r="B51" s="1"/>
      <c r="C51" s="1"/>
      <c r="D51" s="1"/>
      <c r="E51" s="1" t="s">
        <v>50</v>
      </c>
      <c r="F51" s="2">
        <v>-103.73</v>
      </c>
    </row>
    <row r="52" spans="1:6" x14ac:dyDescent="0.25">
      <c r="A52" s="1"/>
      <c r="B52" s="1"/>
      <c r="C52" s="1"/>
      <c r="D52" s="1"/>
      <c r="E52" s="1" t="s">
        <v>51</v>
      </c>
      <c r="F52" s="2">
        <v>0.87</v>
      </c>
    </row>
    <row r="53" spans="1:6" x14ac:dyDescent="0.25">
      <c r="A53" s="1"/>
      <c r="B53" s="1"/>
      <c r="C53" s="1"/>
      <c r="D53" s="1"/>
      <c r="E53" s="1" t="s">
        <v>52</v>
      </c>
      <c r="F53" s="2">
        <v>0.09</v>
      </c>
    </row>
    <row r="54" spans="1:6" ht="15.75" thickBot="1" x14ac:dyDescent="0.3">
      <c r="A54" s="1"/>
      <c r="B54" s="1"/>
      <c r="C54" s="1"/>
      <c r="D54" s="1"/>
      <c r="E54" s="1" t="s">
        <v>53</v>
      </c>
      <c r="F54" s="4">
        <v>55256.73</v>
      </c>
    </row>
    <row r="55" spans="1:6" ht="15.75" thickBot="1" x14ac:dyDescent="0.3">
      <c r="A55" s="1"/>
      <c r="B55" s="1"/>
      <c r="C55" s="1"/>
      <c r="D55" s="1" t="s">
        <v>54</v>
      </c>
      <c r="E55" s="1"/>
      <c r="F55" s="6">
        <f>ROUND(SUM(F45:F54),5)</f>
        <v>144504.76999999999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5">
        <f>ROUND(F44+F55,5)</f>
        <v>144504.76999999999</v>
      </c>
    </row>
    <row r="57" spans="1:6" x14ac:dyDescent="0.25">
      <c r="A57" s="1"/>
      <c r="B57" s="1" t="s">
        <v>56</v>
      </c>
      <c r="C57" s="1"/>
      <c r="D57" s="1"/>
      <c r="E57" s="1"/>
      <c r="F57" s="2">
        <f>ROUND(F43+F56,5)</f>
        <v>144504.76999999999</v>
      </c>
    </row>
    <row r="58" spans="1:6" x14ac:dyDescent="0.25">
      <c r="A58" s="1"/>
      <c r="B58" s="1" t="s">
        <v>57</v>
      </c>
      <c r="C58" s="1"/>
      <c r="D58" s="1"/>
      <c r="E58" s="1"/>
      <c r="F58" s="2"/>
    </row>
    <row r="59" spans="1:6" x14ac:dyDescent="0.25">
      <c r="A59" s="1"/>
      <c r="B59" s="1"/>
      <c r="C59" s="1" t="s">
        <v>58</v>
      </c>
      <c r="D59" s="1"/>
      <c r="E59" s="1"/>
      <c r="F59" s="2">
        <v>1204910.8400000001</v>
      </c>
    </row>
    <row r="60" spans="1:6" x14ac:dyDescent="0.25">
      <c r="A60" s="1"/>
      <c r="B60" s="1"/>
      <c r="C60" s="1" t="s">
        <v>59</v>
      </c>
      <c r="D60" s="1"/>
      <c r="E60" s="1"/>
      <c r="F60" s="2">
        <v>365127.26</v>
      </c>
    </row>
    <row r="61" spans="1:6" x14ac:dyDescent="0.25">
      <c r="A61" s="1"/>
      <c r="B61" s="1"/>
      <c r="C61" s="1" t="s">
        <v>60</v>
      </c>
      <c r="D61" s="1"/>
      <c r="E61" s="1"/>
      <c r="F61" s="2">
        <v>300</v>
      </c>
    </row>
    <row r="62" spans="1:6" ht="15.75" thickBot="1" x14ac:dyDescent="0.3">
      <c r="A62" s="1"/>
      <c r="B62" s="1"/>
      <c r="C62" s="1" t="s">
        <v>61</v>
      </c>
      <c r="D62" s="1"/>
      <c r="E62" s="1"/>
      <c r="F62" s="4">
        <v>512166.66</v>
      </c>
    </row>
    <row r="63" spans="1:6" ht="15.75" thickBot="1" x14ac:dyDescent="0.3">
      <c r="A63" s="1"/>
      <c r="B63" s="1" t="s">
        <v>62</v>
      </c>
      <c r="C63" s="1"/>
      <c r="D63" s="1"/>
      <c r="E63" s="1"/>
      <c r="F63" s="6">
        <f>ROUND(SUM(F58:F62),5)</f>
        <v>2082504.76</v>
      </c>
    </row>
    <row r="64" spans="1:6" s="8" customFormat="1" ht="12" thickBot="1" x14ac:dyDescent="0.25">
      <c r="A64" s="1" t="s">
        <v>63</v>
      </c>
      <c r="B64" s="1"/>
      <c r="C64" s="1"/>
      <c r="D64" s="1"/>
      <c r="E64" s="1"/>
      <c r="F64" s="7">
        <f>ROUND(F42+F57+F63,5)</f>
        <v>2227009.5299999998</v>
      </c>
    </row>
    <row r="65" ht="15.75" thickTop="1" x14ac:dyDescent="0.25"/>
  </sheetData>
  <printOptions horizontalCentered="1"/>
  <pageMargins left="0.7" right="0.7" top="0.75" bottom="0.75" header="0.1" footer="0.3"/>
  <pageSetup orientation="portrait" r:id="rId1"/>
  <headerFooter>
    <oddHeader>&amp;C&amp;"Arial,Bold"&amp;12 Barton Springs Edwards Aquifer
 Balance Sheet&amp;14
&amp;10 As of November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2022-01-04T01:25:17Z</cp:lastPrinted>
  <dcterms:created xsi:type="dcterms:W3CDTF">2021-11-27T19:37:54Z</dcterms:created>
  <dcterms:modified xsi:type="dcterms:W3CDTF">2022-01-04T01:25:19Z</dcterms:modified>
</cp:coreProperties>
</file>